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uji keamanan vaksin" sheetId="1" r:id="rId1"/>
    <sheet name="uji tantang" sheetId="7" r:id="rId2"/>
    <sheet name="RPS" sheetId="5" r:id="rId3"/>
    <sheet name="titer" sheetId="3" r:id="rId4"/>
    <sheet name="diferensial leukosit" sheetId="4" r:id="rId5"/>
  </sheets>
  <calcPr calcId="162913"/>
</workbook>
</file>

<file path=xl/calcChain.xml><?xml version="1.0" encoding="utf-8"?>
<calcChain xmlns="http://schemas.openxmlformats.org/spreadsheetml/2006/main">
  <c r="C20" i="5" l="1"/>
  <c r="C21" i="5" s="1"/>
  <c r="D20" i="5"/>
  <c r="D21" i="5" s="1"/>
  <c r="E20" i="5"/>
  <c r="E21" i="5" s="1"/>
  <c r="F20" i="5"/>
  <c r="F21" i="5" s="1"/>
  <c r="G20" i="5"/>
  <c r="G21" i="5" s="1"/>
  <c r="H20" i="5"/>
  <c r="H21" i="5" s="1"/>
  <c r="I20" i="5"/>
  <c r="I21" i="5" s="1"/>
  <c r="J20" i="5"/>
  <c r="J21" i="5" s="1"/>
  <c r="K20" i="5"/>
  <c r="K21" i="5" s="1"/>
  <c r="L20" i="5"/>
  <c r="L21" i="5" s="1"/>
  <c r="M20" i="5"/>
  <c r="M21" i="5" s="1"/>
  <c r="N20" i="5"/>
  <c r="N21" i="5" s="1"/>
  <c r="O20" i="5"/>
  <c r="O21" i="5" s="1"/>
  <c r="C17" i="5"/>
  <c r="C18" i="5" s="1"/>
  <c r="D17" i="5"/>
  <c r="D18" i="5" s="1"/>
  <c r="E17" i="5"/>
  <c r="E18" i="5" s="1"/>
  <c r="F17" i="5"/>
  <c r="F18" i="5" s="1"/>
  <c r="G17" i="5"/>
  <c r="G18" i="5" s="1"/>
  <c r="H17" i="5"/>
  <c r="H18" i="5" s="1"/>
  <c r="I17" i="5"/>
  <c r="I18" i="5" s="1"/>
  <c r="J17" i="5"/>
  <c r="J18" i="5" s="1"/>
  <c r="K17" i="5"/>
  <c r="K18" i="5" s="1"/>
  <c r="L17" i="5"/>
  <c r="L18" i="5" s="1"/>
  <c r="M17" i="5"/>
  <c r="M18" i="5" s="1"/>
  <c r="N17" i="5"/>
  <c r="N18" i="5" s="1"/>
  <c r="O17" i="5"/>
  <c r="O18" i="5" s="1"/>
  <c r="P21" i="5" s="1"/>
  <c r="Q21" i="5" s="1"/>
  <c r="C14" i="5"/>
  <c r="C15" i="5" s="1"/>
  <c r="D14" i="5"/>
  <c r="D15" i="5" s="1"/>
  <c r="E14" i="5"/>
  <c r="E15" i="5" s="1"/>
  <c r="F14" i="5"/>
  <c r="F15" i="5" s="1"/>
  <c r="G14" i="5"/>
  <c r="G15" i="5" s="1"/>
  <c r="H14" i="5"/>
  <c r="H15" i="5" s="1"/>
  <c r="I14" i="5"/>
  <c r="I15" i="5" s="1"/>
  <c r="J14" i="5"/>
  <c r="J15" i="5" s="1"/>
  <c r="K14" i="5"/>
  <c r="K15" i="5" s="1"/>
  <c r="L14" i="5"/>
  <c r="L15" i="5" s="1"/>
  <c r="M14" i="5"/>
  <c r="M15" i="5" s="1"/>
  <c r="N14" i="5"/>
  <c r="N15" i="5" s="1"/>
  <c r="O14" i="5"/>
  <c r="O15" i="5" s="1"/>
  <c r="C11" i="5"/>
  <c r="C12" i="5" s="1"/>
  <c r="D11" i="5"/>
  <c r="D12" i="5" s="1"/>
  <c r="E11" i="5"/>
  <c r="E12" i="5" s="1"/>
  <c r="F11" i="5"/>
  <c r="F12" i="5" s="1"/>
  <c r="G11" i="5"/>
  <c r="G12" i="5" s="1"/>
  <c r="H11" i="5"/>
  <c r="H12" i="5" s="1"/>
  <c r="I11" i="5"/>
  <c r="I12" i="5" s="1"/>
  <c r="J11" i="5"/>
  <c r="J12" i="5" s="1"/>
  <c r="K11" i="5"/>
  <c r="K12" i="5" s="1"/>
  <c r="L11" i="5"/>
  <c r="L12" i="5" s="1"/>
  <c r="M11" i="5"/>
  <c r="M12" i="5" s="1"/>
  <c r="N11" i="5"/>
  <c r="N12" i="5" s="1"/>
  <c r="O11" i="5"/>
  <c r="O12" i="5" s="1"/>
  <c r="P15" i="5" s="1"/>
  <c r="Q15" i="5" s="1"/>
  <c r="C8" i="5"/>
  <c r="C9" i="5" s="1"/>
  <c r="D8" i="5"/>
  <c r="D9" i="5" s="1"/>
  <c r="E8" i="5"/>
  <c r="E9" i="5" s="1"/>
  <c r="F8" i="5"/>
  <c r="F9" i="5" s="1"/>
  <c r="G8" i="5"/>
  <c r="G9" i="5" s="1"/>
  <c r="H8" i="5"/>
  <c r="H9" i="5" s="1"/>
  <c r="I8" i="5"/>
  <c r="I9" i="5" s="1"/>
  <c r="J8" i="5"/>
  <c r="J9" i="5" s="1"/>
  <c r="K8" i="5"/>
  <c r="K9" i="5" s="1"/>
  <c r="L8" i="5"/>
  <c r="L9" i="5" s="1"/>
  <c r="M8" i="5"/>
  <c r="M9" i="5" s="1"/>
  <c r="N8" i="5"/>
  <c r="N9" i="5" s="1"/>
  <c r="O8" i="5"/>
  <c r="O9" i="5" s="1"/>
  <c r="B20" i="5"/>
  <c r="B21" i="5" s="1"/>
  <c r="B17" i="5"/>
  <c r="B18" i="5" s="1"/>
  <c r="B14" i="5"/>
  <c r="B15" i="5" s="1"/>
  <c r="B11" i="5"/>
  <c r="B12" i="5" s="1"/>
  <c r="B8" i="5"/>
  <c r="B9" i="5" s="1"/>
  <c r="C5" i="5"/>
  <c r="C6" i="5" s="1"/>
  <c r="D5" i="5"/>
  <c r="D6" i="5" s="1"/>
  <c r="E5" i="5"/>
  <c r="E6" i="5" s="1"/>
  <c r="F5" i="5"/>
  <c r="F6" i="5" s="1"/>
  <c r="G5" i="5"/>
  <c r="G6" i="5" s="1"/>
  <c r="H5" i="5"/>
  <c r="H6" i="5" s="1"/>
  <c r="I5" i="5"/>
  <c r="I6" i="5" s="1"/>
  <c r="J5" i="5"/>
  <c r="J6" i="5" s="1"/>
  <c r="K5" i="5"/>
  <c r="K6" i="5" s="1"/>
  <c r="L5" i="5"/>
  <c r="L6" i="5" s="1"/>
  <c r="M5" i="5"/>
  <c r="M6" i="5" s="1"/>
  <c r="N5" i="5"/>
  <c r="N6" i="5" s="1"/>
  <c r="O5" i="5"/>
  <c r="O6" i="5" s="1"/>
  <c r="P9" i="5" s="1"/>
  <c r="Q9" i="5" s="1"/>
  <c r="B5" i="5"/>
  <c r="B6" i="5" s="1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B16" i="7"/>
  <c r="B14" i="7"/>
  <c r="B17" i="7"/>
  <c r="B15" i="7"/>
  <c r="B18" i="7"/>
  <c r="B13" i="7"/>
  <c r="C3" i="1" l="1"/>
  <c r="D3" i="1"/>
  <c r="E3" i="1"/>
  <c r="F3" i="1"/>
  <c r="G3" i="1"/>
  <c r="H3" i="1"/>
  <c r="C14" i="1" l="1"/>
  <c r="D14" i="1"/>
  <c r="E14" i="1"/>
  <c r="F14" i="1"/>
  <c r="G14" i="1"/>
  <c r="H14" i="1"/>
  <c r="C10" i="1"/>
  <c r="D10" i="1"/>
  <c r="E10" i="1"/>
  <c r="F10" i="1"/>
  <c r="G10" i="1"/>
  <c r="H10" i="1"/>
  <c r="C6" i="1"/>
  <c r="D6" i="1"/>
  <c r="E6" i="1"/>
  <c r="F6" i="1"/>
  <c r="G6" i="1"/>
  <c r="H6" i="1"/>
  <c r="B4" i="1"/>
  <c r="B5" i="1"/>
  <c r="B7" i="1"/>
  <c r="B8" i="1"/>
  <c r="B9" i="1"/>
  <c r="B11" i="1"/>
  <c r="B12" i="1"/>
  <c r="B13" i="1"/>
  <c r="B3" i="1"/>
  <c r="B6" i="1" l="1"/>
  <c r="B10" i="1"/>
  <c r="B14" i="1"/>
</calcChain>
</file>

<file path=xl/sharedStrings.xml><?xml version="1.0" encoding="utf-8"?>
<sst xmlns="http://schemas.openxmlformats.org/spreadsheetml/2006/main" count="61" uniqueCount="39">
  <si>
    <t>Jenis Ikan</t>
  </si>
  <si>
    <t>Lele</t>
  </si>
  <si>
    <t>Gurami</t>
  </si>
  <si>
    <t>Hari ke-</t>
  </si>
  <si>
    <t>Nila 1</t>
  </si>
  <si>
    <t>Nila 2</t>
  </si>
  <si>
    <t>Nila 3</t>
  </si>
  <si>
    <t>Lele 1</t>
  </si>
  <si>
    <t>Lele 2</t>
  </si>
  <si>
    <t>Lele 3</t>
  </si>
  <si>
    <t>Gurami 1</t>
  </si>
  <si>
    <t>Gurami 2</t>
  </si>
  <si>
    <t>Gurami 3</t>
  </si>
  <si>
    <t>Rata-rata Nila</t>
  </si>
  <si>
    <t>Rata-rata Lele</t>
  </si>
  <si>
    <t>Rata-rata Gurami</t>
  </si>
  <si>
    <t>Nila</t>
  </si>
  <si>
    <t>Monosit</t>
  </si>
  <si>
    <t>Limpfosit</t>
  </si>
  <si>
    <t>Neutrofil</t>
  </si>
  <si>
    <t>Titer Antibodi</t>
  </si>
  <si>
    <t>Masa induksi vaksin minggu ke-</t>
  </si>
  <si>
    <t>Masa setelah uji tantang minggu ke-</t>
  </si>
  <si>
    <t>Nila Kontrol</t>
  </si>
  <si>
    <t>Lele Kontrol</t>
  </si>
  <si>
    <t>Gurami Kontrol</t>
  </si>
  <si>
    <t>Perlakuan</t>
  </si>
  <si>
    <t>Nila vaksinasi</t>
  </si>
  <si>
    <t>Lele vaksinasi</t>
  </si>
  <si>
    <t>Gurami vaksinasi</t>
  </si>
  <si>
    <t xml:space="preserve">Nila </t>
  </si>
  <si>
    <t xml:space="preserve">Gurami </t>
  </si>
  <si>
    <t xml:space="preserve">Lele </t>
  </si>
  <si>
    <t>RPS (%)</t>
  </si>
  <si>
    <r>
      <t xml:space="preserve">Nila divaksin kering beku </t>
    </r>
    <r>
      <rPr>
        <i/>
        <sz val="11"/>
        <color theme="1"/>
        <rFont val="Arial"/>
        <family val="2"/>
      </rPr>
      <t>Aeromonas hydrophila</t>
    </r>
  </si>
  <si>
    <r>
      <t xml:space="preserve">Lele divaksin kering beku </t>
    </r>
    <r>
      <rPr>
        <i/>
        <sz val="11"/>
        <color theme="1"/>
        <rFont val="Arial"/>
        <family val="2"/>
      </rPr>
      <t>Aeromonas hydrophila</t>
    </r>
  </si>
  <si>
    <r>
      <t xml:space="preserve">Gurami divaksin kering beku </t>
    </r>
    <r>
      <rPr>
        <i/>
        <sz val="11"/>
        <color theme="1"/>
        <rFont val="Arial"/>
        <family val="2"/>
      </rPr>
      <t>Aeromonas hydrophila</t>
    </r>
  </si>
  <si>
    <t>Kematian ikan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</si>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</sst>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1" xfId="0" applyBorder="1" applyAlignment="1"/>
    <xf numFmtId="0" fontId="1" fillId="0" borderId="0" xfId="0" applyFo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'uji keamanan vaksin'!$A$17</c:f>
              <c:strCache>
                <c:ptCount val="1"/>
                <c:pt idx="0">
                  <c:v>Nila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keamanan vaksin'!$B$16:$H$16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'uji keamanan vaksin'!$B$17:$H$17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9-43E4-AB83-61D1DDE4EB31}"/>
            </c:ext>
          </c:extLst>
        </c:ser>
        <c:ser>
          <c:idx val="1"/>
          <c:order val="1"/>
          <c:tx>
            <c:strRef>
              <c:f>'uji keamanan vaksin'!$A$18</c:f>
              <c:strCache>
                <c:ptCount val="1"/>
                <c:pt idx="0">
                  <c:v>Lele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keamanan vaksin'!$B$16:$H$16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'uji keamanan vaksin'!$B$18:$H$18</c:f>
              <c:numCache>
                <c:formatCode>General</c:formatCode>
                <c:ptCount val="7"/>
                <c:pt idx="0">
                  <c:v>100</c:v>
                </c:pt>
                <c:pt idx="1">
                  <c:v>99.33</c:v>
                </c:pt>
                <c:pt idx="2">
                  <c:v>99.33</c:v>
                </c:pt>
                <c:pt idx="3">
                  <c:v>99.33</c:v>
                </c:pt>
                <c:pt idx="4">
                  <c:v>99.33</c:v>
                </c:pt>
                <c:pt idx="5">
                  <c:v>99.33</c:v>
                </c:pt>
                <c:pt idx="6">
                  <c:v>99.33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9-43E4-AB83-61D1DDE4EB31}"/>
            </c:ext>
          </c:extLst>
        </c:ser>
        <c:ser>
          <c:idx val="2"/>
          <c:order val="2"/>
          <c:tx>
            <c:strRef>
              <c:f>'uji keamanan vaksin'!$A$19</c:f>
              <c:strCache>
                <c:ptCount val="1"/>
                <c:pt idx="0">
                  <c:v>Gurami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keamanan vaksin'!$B$16:$H$16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'uji keamanan vaksin'!$B$19:$H$19</c:f>
              <c:numCache>
                <c:formatCode>General</c:formatCode>
                <c:ptCount val="7"/>
                <c:pt idx="0">
                  <c:v>100</c:v>
                </c:pt>
                <c:pt idx="1">
                  <c:v>99.67</c:v>
                </c:pt>
                <c:pt idx="2">
                  <c:v>99.67</c:v>
                </c:pt>
                <c:pt idx="3">
                  <c:v>99.67</c:v>
                </c:pt>
                <c:pt idx="4">
                  <c:v>99.67</c:v>
                </c:pt>
                <c:pt idx="5">
                  <c:v>99.67</c:v>
                </c:pt>
                <c:pt idx="6">
                  <c:v>99.67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A9-43E4-AB83-61D1DDE4E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0868880"/>
        <c:axId val="1820875952"/>
      </c:lineChart>
      <c:catAx>
        <c:axId val="182086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Hari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1820875952"/>
        <c:crosses val="autoZero"/>
        <c:auto val="1"/>
        <c:lblAlgn val="ctr"/>
        <c:lblOffset val="100"/>
        <c:noMultiLvlLbl val="0"/>
      </c:catAx>
      <c:valAx>
        <c:axId val="182087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Kelangsungan hidup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1820868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'uji tantang'!$A$13</c:f>
              <c:strCache>
                <c:ptCount val="1"/>
                <c:pt idx="0">
                  <c:v>Nila vaksinasi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tantang'!$B$12:$O$12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'uji tantang'!$B$13:$O$13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98.888888888888886</c:v>
                </c:pt>
                <c:pt idx="7">
                  <c:v>98.888888888888886</c:v>
                </c:pt>
                <c:pt idx="8">
                  <c:v>97.777777777777771</c:v>
                </c:pt>
                <c:pt idx="9">
                  <c:v>95.555555555555557</c:v>
                </c:pt>
                <c:pt idx="10">
                  <c:v>88.888888888888886</c:v>
                </c:pt>
                <c:pt idx="11">
                  <c:v>87.777777777777771</c:v>
                </c:pt>
                <c:pt idx="12">
                  <c:v>87.777777777777771</c:v>
                </c:pt>
                <c:pt idx="13">
                  <c:v>85.555555555555557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5E-4646-8C5F-7F188035B0B2}"/>
            </c:ext>
          </c:extLst>
        </c:ser>
        <c:ser>
          <c:idx val="1"/>
          <c:order val="1"/>
          <c:tx>
            <c:strRef>
              <c:f>'uji tantang'!$A$14</c:f>
              <c:strCache>
                <c:ptCount val="1"/>
                <c:pt idx="0">
                  <c:v>Lele vaksinasi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tantang'!$B$12:$O$12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'uji tantang'!$B$14:$O$14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E-4646-8C5F-7F188035B0B2}"/>
            </c:ext>
          </c:extLst>
        </c:ser>
        <c:ser>
          <c:idx val="2"/>
          <c:order val="2"/>
          <c:tx>
            <c:strRef>
              <c:f>'uji tantang'!$A$15</c:f>
              <c:strCache>
                <c:ptCount val="1"/>
                <c:pt idx="0">
                  <c:v>Gurami vaksinasi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tantang'!$B$12:$O$12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'uji tantang'!$B$15:$O$15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81.111111111111114</c:v>
                </c:pt>
                <c:pt idx="4">
                  <c:v>72.222222222222214</c:v>
                </c:pt>
                <c:pt idx="5">
                  <c:v>66.666666666666657</c:v>
                </c:pt>
                <c:pt idx="6">
                  <c:v>61.111111111111114</c:v>
                </c:pt>
                <c:pt idx="7">
                  <c:v>58.888888888888893</c:v>
                </c:pt>
                <c:pt idx="8">
                  <c:v>57.777777777777771</c:v>
                </c:pt>
                <c:pt idx="9">
                  <c:v>57.777777777777771</c:v>
                </c:pt>
                <c:pt idx="10">
                  <c:v>56.666666666666664</c:v>
                </c:pt>
                <c:pt idx="11">
                  <c:v>56.666666666666664</c:v>
                </c:pt>
                <c:pt idx="12">
                  <c:v>56.666666666666664</c:v>
                </c:pt>
                <c:pt idx="13">
                  <c:v>54.444444444444443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5E-4646-8C5F-7F188035B0B2}"/>
            </c:ext>
          </c:extLst>
        </c:ser>
        <c:ser>
          <c:idx val="3"/>
          <c:order val="3"/>
          <c:tx>
            <c:strRef>
              <c:f>'uji tantang'!$A$16</c:f>
              <c:strCache>
                <c:ptCount val="1"/>
                <c:pt idx="0">
                  <c:v>Nila Kontrol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tantang'!$B$12:$O$12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'uji tantang'!$B$16:$O$16</c:f>
              <c:numCache>
                <c:formatCode>General</c:formatCode>
                <c:ptCount val="14"/>
                <c:pt idx="0">
                  <c:v>100</c:v>
                </c:pt>
                <c:pt idx="1">
                  <c:v>100</c:v>
                </c:pt>
                <c:pt idx="2">
                  <c:v>96.666666666666671</c:v>
                </c:pt>
                <c:pt idx="3">
                  <c:v>86.666666666666671</c:v>
                </c:pt>
                <c:pt idx="4">
                  <c:v>86.666666666666671</c:v>
                </c:pt>
                <c:pt idx="5">
                  <c:v>86.666666666666671</c:v>
                </c:pt>
                <c:pt idx="6">
                  <c:v>86.666666666666671</c:v>
                </c:pt>
                <c:pt idx="7">
                  <c:v>86.666666666666671</c:v>
                </c:pt>
                <c:pt idx="8">
                  <c:v>83.333333333333343</c:v>
                </c:pt>
                <c:pt idx="9">
                  <c:v>76.666666666666671</c:v>
                </c:pt>
                <c:pt idx="10">
                  <c:v>73.333333333333329</c:v>
                </c:pt>
                <c:pt idx="11">
                  <c:v>73.333333333333329</c:v>
                </c:pt>
                <c:pt idx="12">
                  <c:v>73.333333333333329</c:v>
                </c:pt>
                <c:pt idx="13">
                  <c:v>73.333333333333329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5E-4646-8C5F-7F188035B0B2}"/>
            </c:ext>
          </c:extLst>
        </c:ser>
        <c:ser>
          <c:idx val="4"/>
          <c:order val="4"/>
          <c:tx>
            <c:strRef>
              <c:f>'uji tantang'!$A$17</c:f>
              <c:strCache>
                <c:ptCount val="1"/>
                <c:pt idx="0">
                  <c:v>Lele Kontrol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tantang'!$B$12:$O$12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'uji tantang'!$B$17:$O$17</c:f>
              <c:numCache>
                <c:formatCode>General</c:formatCode>
                <c:ptCount val="14"/>
                <c:pt idx="0">
                  <c:v>100</c:v>
                </c:pt>
                <c:pt idx="1">
                  <c:v>96.666666666666671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83.333333333333343</c:v>
                </c:pt>
                <c:pt idx="5">
                  <c:v>83.333333333333343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76.666666666666671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66.666666666666657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5E-4646-8C5F-7F188035B0B2}"/>
            </c:ext>
          </c:extLst>
        </c:ser>
        <c:ser>
          <c:idx val="5"/>
          <c:order val="5"/>
          <c:tx>
            <c:strRef>
              <c:f>'uji tantang'!$A$18</c:f>
              <c:strCache>
                <c:ptCount val="1"/>
                <c:pt idx="0">
                  <c:v>Gurami Kontrol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numRef>
              <c:f>'uji tantang'!$B$12:$O$12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'uji tantang'!$B$18:$O$18</c:f>
              <c:numCache>
                <c:formatCode>General</c:formatCode>
                <c:ptCount val="14"/>
                <c:pt idx="0">
                  <c:v>100</c:v>
                </c:pt>
                <c:pt idx="1">
                  <c:v>96.666666666666671</c:v>
                </c:pt>
                <c:pt idx="2">
                  <c:v>66.666666666666657</c:v>
                </c:pt>
                <c:pt idx="3">
                  <c:v>46.666666666666664</c:v>
                </c:pt>
                <c:pt idx="4">
                  <c:v>40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33.333333333333329</c:v>
                </c:pt>
                <c:pt idx="8">
                  <c:v>33.333333333333329</c:v>
                </c:pt>
                <c:pt idx="9">
                  <c:v>33.333333333333329</c:v>
                </c:pt>
                <c:pt idx="10">
                  <c:v>33.333333333333329</c:v>
                </c:pt>
                <c:pt idx="11">
                  <c:v>33.333333333333329</c:v>
                </c:pt>
                <c:pt idx="12">
                  <c:v>33.333333333333329</c:v>
                </c:pt>
                <c:pt idx="13">
                  <c:v>33.333333333333329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25E-4646-8C5F-7F188035B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066479"/>
        <c:axId val="1031067311"/>
      </c:lineChart>
      <c:catAx>
        <c:axId val="1031066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Uji tantang (Hari ke-)</a:t>
                </a:r>
              </a:p>
              <a:p>
                <a:pPr>
                  <a:defRPr/>
                </a:pPr>
                <a:r>
                  <a:rPr lang="id-ID"/>
                  <a:t>days of challenge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31067311"/>
        <c:crosses val="autoZero"/>
        <c:auto val="1"/>
        <c:lblAlgn val="ctr"/>
        <c:lblOffset val="100"/>
        <c:noMultiLvlLbl val="0"/>
      </c:catAx>
      <c:valAx>
        <c:axId val="103106731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d-ID"/>
                  <a:t>Kelangsungan hidup (%)</a:t>
                </a:r>
              </a:p>
              <a:p>
                <a:pPr>
                  <a:defRPr/>
                </a:pPr>
                <a:r>
                  <a:rPr lang="id-ID"/>
                  <a:t>Survival rate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03106647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titer!$A$5</c:f>
              <c:strCache>
                <c:ptCount val="1"/>
                <c:pt idx="0">
                  <c:v>Lele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titer!$B$3:$I$4</c:f>
              <c:multiLvlStrCache>
                <c:ptCount val="8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6</c:v>
                  </c:pt>
                  <c:pt idx="6">
                    <c:v>8</c:v>
                  </c:pt>
                  <c:pt idx="7">
                    <c:v>12</c:v>
                  </c:pt>
                </c:lvl>
                <c:lvl>
                  <c:pt idx="0">
                    <c:v>Masa induksi vaksin minggu ke-</c:v>
                  </c:pt>
                  <c:pt idx="4">
                    <c:v>Masa setelah uji tantang minggu ke-</c:v>
                  </c:pt>
                  <c:pt idx="6">
                    <c:v>Masa induksi vaksin minggu ke-</c:v>
                  </c:pt>
                </c:lvl>
              </c:multiLvlStrCache>
            </c:multiLvlStrRef>
          </c:cat>
          <c:val>
            <c:numRef>
              <c:f>titer!$B$5:$I$5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F-4CE5-A59E-887DFFDE9CFC}"/>
            </c:ext>
          </c:extLst>
        </c:ser>
        <c:ser>
          <c:idx val="1"/>
          <c:order val="1"/>
          <c:tx>
            <c:strRef>
              <c:f>titer!$A$6</c:f>
              <c:strCache>
                <c:ptCount val="1"/>
                <c:pt idx="0">
                  <c:v>Nila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titer!$B$3:$I$4</c:f>
              <c:multiLvlStrCache>
                <c:ptCount val="8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6</c:v>
                  </c:pt>
                  <c:pt idx="6">
                    <c:v>8</c:v>
                  </c:pt>
                  <c:pt idx="7">
                    <c:v>12</c:v>
                  </c:pt>
                </c:lvl>
                <c:lvl>
                  <c:pt idx="0">
                    <c:v>Masa induksi vaksin minggu ke-</c:v>
                  </c:pt>
                  <c:pt idx="4">
                    <c:v>Masa setelah uji tantang minggu ke-</c:v>
                  </c:pt>
                  <c:pt idx="6">
                    <c:v>Masa induksi vaksin minggu ke-</c:v>
                  </c:pt>
                </c:lvl>
              </c:multiLvlStrCache>
            </c:multiLvlStrRef>
          </c:cat>
          <c:val>
            <c:numRef>
              <c:f>titer!$B$6:$I$6</c:f>
              <c:numCache>
                <c:formatCode>General</c:formatCode>
                <c:ptCount val="8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F-4CE5-A59E-887DFFDE9CFC}"/>
            </c:ext>
          </c:extLst>
        </c:ser>
        <c:ser>
          <c:idx val="2"/>
          <c:order val="2"/>
          <c:tx>
            <c:strRef>
              <c:f>titer!$A$7</c:f>
              <c:strCache>
                <c:ptCount val="1"/>
                <c:pt idx="0">
                  <c:v>Gurami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titer!$B$3:$I$4</c:f>
              <c:multiLvlStrCache>
                <c:ptCount val="8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6</c:v>
                  </c:pt>
                  <c:pt idx="6">
                    <c:v>8</c:v>
                  </c:pt>
                  <c:pt idx="7">
                    <c:v>12</c:v>
                  </c:pt>
                </c:lvl>
                <c:lvl>
                  <c:pt idx="0">
                    <c:v>Masa induksi vaksin minggu ke-</c:v>
                  </c:pt>
                  <c:pt idx="4">
                    <c:v>Masa setelah uji tantang minggu ke-</c:v>
                  </c:pt>
                  <c:pt idx="6">
                    <c:v>Masa induksi vaksin minggu ke-</c:v>
                  </c:pt>
                </c:lvl>
              </c:multiLvlStrCache>
            </c:multiLvlStrRef>
          </c:cat>
          <c:val>
            <c:numRef>
              <c:f>titer!$B$7:$I$7</c:f>
              <c:numCache>
                <c:formatCode>General</c:formatCode>
                <c:ptCount val="8"/>
                <c:pt idx="0">
                  <c:v>7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F-4CE5-A59E-887DFFDE9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792755344"/>
        <c:axId val="2039542976"/>
      </c:barChart>
      <c:catAx>
        <c:axId val="179275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Waktu Pengamatan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42976"/>
        <c:crosses val="autoZero"/>
        <c:auto val="1"/>
        <c:lblAlgn val="ctr"/>
        <c:lblOffset val="100"/>
        <c:noMultiLvlLbl val="0"/>
      </c:catAx>
      <c:valAx>
        <c:axId val="203954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Toter antibodi (log2)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17927553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'diferensial leukosit'!$A$6</c:f>
              <c:strCache>
                <c:ptCount val="1"/>
                <c:pt idx="0">
                  <c:v>Lele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leukosit'!$B$4:$G$5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leukosit'!$B$6:$G$6</c:f>
              <c:numCache>
                <c:formatCode>General</c:formatCode>
                <c:ptCount val="6"/>
                <c:pt idx="0">
                  <c:v>46</c:v>
                </c:pt>
                <c:pt idx="1">
                  <c:v>64</c:v>
                </c:pt>
                <c:pt idx="2">
                  <c:v>47</c:v>
                </c:pt>
                <c:pt idx="3">
                  <c:v>65</c:v>
                </c:pt>
                <c:pt idx="4">
                  <c:v>47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0-4A98-911A-5DBD9574FC9F}"/>
            </c:ext>
          </c:extLst>
        </c:ser>
        <c:ser>
          <c:idx val="1"/>
          <c:order val="1"/>
          <c:tx>
            <c:strRef>
              <c:f>'diferensial leukosit'!$A$7</c:f>
              <c:strCache>
                <c:ptCount val="1"/>
                <c:pt idx="0">
                  <c:v>Nila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leukosit'!$B$4:$G$5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leukosit'!$B$7:$G$7</c:f>
              <c:numCache>
                <c:formatCode>General</c:formatCode>
                <c:ptCount val="6"/>
                <c:pt idx="0">
                  <c:v>55</c:v>
                </c:pt>
                <c:pt idx="1">
                  <c:v>72</c:v>
                </c:pt>
                <c:pt idx="2">
                  <c:v>40</c:v>
                </c:pt>
                <c:pt idx="3">
                  <c:v>51</c:v>
                </c:pt>
                <c:pt idx="4">
                  <c:v>63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0-4A98-911A-5DBD9574FC9F}"/>
            </c:ext>
          </c:extLst>
        </c:ser>
        <c:ser>
          <c:idx val="2"/>
          <c:order val="2"/>
          <c:tx>
            <c:strRef>
              <c:f>'diferensial leukosit'!$A$8</c:f>
              <c:strCache>
                <c:ptCount val="1"/>
                <c:pt idx="0">
                  <c:v>Gurami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leukosit'!$B$4:$G$5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leukosit'!$B$8:$G$8</c:f>
              <c:numCache>
                <c:formatCode>General</c:formatCode>
                <c:ptCount val="6"/>
                <c:pt idx="0">
                  <c:v>61</c:v>
                </c:pt>
                <c:pt idx="1">
                  <c:v>57</c:v>
                </c:pt>
                <c:pt idx="2">
                  <c:v>62</c:v>
                </c:pt>
                <c:pt idx="3">
                  <c:v>46</c:v>
                </c:pt>
                <c:pt idx="4">
                  <c:v>51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0-4A98-911A-5DBD9574F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039541344"/>
        <c:axId val="2039545152"/>
      </c:barChart>
      <c:catAx>
        <c:axId val="203954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Waktu Pengamatan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45152"/>
        <c:crosses val="autoZero"/>
        <c:auto val="1"/>
        <c:lblAlgn val="ctr"/>
        <c:lblOffset val="100"/>
        <c:noMultiLvlLbl val="0"/>
      </c:catAx>
      <c:valAx>
        <c:axId val="203954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Differensial Leukosit (Limfosit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413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'diferensial leukosit'!$A$27</c:f>
              <c:strCache>
                <c:ptCount val="1"/>
                <c:pt idx="0">
                  <c:v>Lele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leukosit'!$B$25:$G$26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leukosit'!$B$27:$G$27</c:f>
              <c:numCache>
                <c:formatCode>General</c:formatCode>
                <c:ptCount val="6"/>
                <c:pt idx="0">
                  <c:v>46</c:v>
                </c:pt>
                <c:pt idx="1">
                  <c:v>25</c:v>
                </c:pt>
                <c:pt idx="2">
                  <c:v>36</c:v>
                </c:pt>
                <c:pt idx="3">
                  <c:v>28</c:v>
                </c:pt>
                <c:pt idx="4">
                  <c:v>26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E-483A-ABEE-80915FC282DE}"/>
            </c:ext>
          </c:extLst>
        </c:ser>
        <c:ser>
          <c:idx val="1"/>
          <c:order val="1"/>
          <c:tx>
            <c:strRef>
              <c:f>'diferensial leukosit'!$A$28</c:f>
              <c:strCache>
                <c:ptCount val="1"/>
                <c:pt idx="0">
                  <c:v>Nila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leukosit'!$B$25:$G$26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leukosit'!$B$28:$G$28</c:f>
              <c:numCache>
                <c:formatCode>General</c:formatCode>
                <c:ptCount val="6"/>
                <c:pt idx="0">
                  <c:v>39</c:v>
                </c:pt>
                <c:pt idx="1">
                  <c:v>27</c:v>
                </c:pt>
                <c:pt idx="2">
                  <c:v>41</c:v>
                </c:pt>
                <c:pt idx="3">
                  <c:v>33</c:v>
                </c:pt>
                <c:pt idx="4">
                  <c:v>27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E-483A-ABEE-80915FC282DE}"/>
            </c:ext>
          </c:extLst>
        </c:ser>
        <c:ser>
          <c:idx val="2"/>
          <c:order val="2"/>
          <c:tx>
            <c:strRef>
              <c:f>'diferensial leukosit'!$A$29</c:f>
              <c:strCache>
                <c:ptCount val="1"/>
                <c:pt idx="0">
                  <c:v>Gurami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leukosit'!$B$25:$G$26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leukosit'!$B$29:$G$29</c:f>
              <c:numCache>
                <c:formatCode>General</c:formatCode>
                <c:ptCount val="6"/>
                <c:pt idx="0">
                  <c:v>36</c:v>
                </c:pt>
                <c:pt idx="1">
                  <c:v>37</c:v>
                </c:pt>
                <c:pt idx="2">
                  <c:v>17</c:v>
                </c:pt>
                <c:pt idx="3">
                  <c:v>30</c:v>
                </c:pt>
                <c:pt idx="4">
                  <c:v>26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DE-483A-ABEE-80915FC2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039538624"/>
        <c:axId val="2039543520"/>
      </c:barChart>
      <c:catAx>
        <c:axId val="203953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Waktu Pengamatan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43520"/>
        <c:crosses val="autoZero"/>
        <c:auto val="1"/>
        <c:lblAlgn val="ctr"/>
        <c:lblOffset val="100"/>
        <c:noMultiLvlLbl val="0"/>
      </c:catAx>
      <c:valAx>
        <c:axId val="20395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Differensial Leukosit (Neutrofil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3862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'diferensial leukosit'!$A$48</c:f>
              <c:strCache>
                <c:ptCount val="1"/>
                <c:pt idx="0">
                  <c:v>Lele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leukosit'!$B$46:$G$47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leukosit'!$B$48:$G$48</c:f>
              <c:numCache>
                <c:formatCode>General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17</c:v>
                </c:pt>
                <c:pt idx="3">
                  <c:v>12</c:v>
                </c:pt>
                <c:pt idx="4">
                  <c:v>17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B-4FC7-84B6-6C45D4FEBCB6}"/>
            </c:ext>
          </c:extLst>
        </c:ser>
        <c:ser>
          <c:idx val="1"/>
          <c:order val="1"/>
          <c:tx>
            <c:strRef>
              <c:f>'diferensial leukosit'!$A$49</c:f>
              <c:strCache>
                <c:ptCount val="1"/>
                <c:pt idx="0">
                  <c:v>Nila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leukosit'!$B$46:$G$47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leukosit'!$B$49:$G$49</c:f>
              <c:numCache>
                <c:formatCode>General</c:formatCode>
                <c:ptCount val="6"/>
                <c:pt idx="0">
                  <c:v>6</c:v>
                </c:pt>
                <c:pt idx="1">
                  <c:v>4</c:v>
                </c:pt>
                <c:pt idx="2">
                  <c:v>19</c:v>
                </c:pt>
                <c:pt idx="3">
                  <c:v>16</c:v>
                </c:pt>
                <c:pt idx="4">
                  <c:v>10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B-4FC7-84B6-6C45D4FEBCB6}"/>
            </c:ext>
          </c:extLst>
        </c:ser>
        <c:ser>
          <c:idx val="2"/>
          <c:order val="2"/>
          <c:tx>
            <c:strRef>
              <c:f>'diferensial leukosit'!$A$50</c:f>
              <c:strCache>
                <c:ptCount val="1"/>
                <c:pt idx="0">
                  <c:v>Gurami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dk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cat>
            <c:multiLvlStrRef>
              <c:f>'diferensial leukosit'!$B$46:$G$47</c:f>
              <c:multiLvlStrCache>
                <c:ptCount val="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8</c:v>
                  </c:pt>
                </c:lvl>
                <c:lvl>
                  <c:pt idx="0">
                    <c:v>Masa induksi vaksin minggu ke-</c:v>
                  </c:pt>
                  <c:pt idx="3">
                    <c:v>Masa setelah uji tantang minggu ke-</c:v>
                  </c:pt>
                </c:lvl>
              </c:multiLvlStrCache>
            </c:multiLvlStrRef>
          </c:cat>
          <c:val>
            <c:numRef>
              <c:f>'diferensial leukosit'!$B$50:$G$50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21</c:v>
                </c:pt>
                <c:pt idx="3">
                  <c:v>24</c:v>
                </c:pt>
                <c:pt idx="4">
                  <c:v>23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2B-4FC7-84B6-6C45D4FE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039540256"/>
        <c:axId val="2039540800"/>
      </c:barChart>
      <c:catAx>
        <c:axId val="203954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Waktu Pengamatan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40800"/>
        <c:crosses val="autoZero"/>
        <c:auto val="1"/>
        <c:lblAlgn val="ctr"/>
        <c:lblOffset val="100"/>
        <c:noMultiLvlLbl val="0"/>
      </c:catAx>
      <c:valAx>
        <c:axId val="203954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0"/>
                  <a:t>Differensial Leukosit (Monosit %)</a:t>
                </a:r>
              </a:p>
            </c:rich>
          </c:tx>
          <c:layout>
            <c:manualLayout>
              <c:xMode val="edge"/>
              <c:yMode val="edge"/>
              <c:x val="1.8084669132757913E-2"/>
              <c:y val="0.10905876348789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id-ID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d-ID"/>
          </a:p>
        </c:txPr>
        <c:crossAx val="203954025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d-ID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20</xdr:row>
      <xdr:rowOff>19050</xdr:rowOff>
    </xdr:from>
    <xdr:to>
      <xdr:col>8</xdr:col>
      <xdr:colOff>571500</xdr:colOff>
      <xdr:row>36</xdr:row>
      <xdr:rowOff>71437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510761</xdr:colOff>
      <xdr:row>19</xdr:row>
      <xdr:rowOff>181387</xdr:rowOff>
    </xdr:from>
    <xdr:to>
      <xdr:col>15</xdr:col>
      <xdr:colOff>207066</xdr:colOff>
      <xdr:row>43</xdr:row>
      <xdr:rowOff>96630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447675</xdr:colOff>
      <xdr:row>24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35718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8</xdr:row>
      <xdr:rowOff>14287</xdr:rowOff>
    </xdr:from>
    <xdr:to>
      <xdr:col>5</xdr:col>
      <xdr:colOff>609600</xdr:colOff>
      <xdr:row>22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8</xdr:row>
      <xdr:rowOff>123824</xdr:rowOff>
    </xdr:from>
    <xdr:to>
      <xdr:col>6</xdr:col>
      <xdr:colOff>142875</xdr:colOff>
      <xdr:row>20</xdr:row>
      <xdr:rowOff>80961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30</xdr:row>
      <xdr:rowOff>23812</xdr:rowOff>
    </xdr:from>
    <xdr:to>
      <xdr:col>6</xdr:col>
      <xdr:colOff>723900</xdr:colOff>
      <xdr:row>41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209549</xdr:colOff>
      <xdr:row>50</xdr:row>
      <xdr:rowOff>138112</xdr:rowOff>
    </xdr:from>
    <xdr:to>
      <xdr:col>7</xdr:col>
      <xdr:colOff>581024</xdr:colOff>
      <xdr:row>65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4" workbookViewId="0">
      <selection activeCell="M22" sqref="M22"/>
    </sheetView>
  </sheetViews>
  <sheetFormatPr defaultRowHeight="15" x14ac:dyDescent="0.25"/>
  <cols>
    <col min="1" max="1" width="18.5703125" customWidth="1"/>
  </cols>
  <sheetData>
    <row r="1" spans="1:8" x14ac:dyDescent="0.25">
      <c r="A1" s="18" t="s">
        <v>0</v>
      </c>
      <c r="B1" s="18" t="s">
        <v>3</v>
      </c>
      <c r="C1" s="18"/>
      <c r="D1" s="18"/>
      <c r="E1" s="18"/>
      <c r="F1" s="18"/>
      <c r="G1" s="18"/>
      <c r="H1" s="18"/>
    </row>
    <row r="2" spans="1:8" x14ac:dyDescent="0.25">
      <c r="A2" s="18"/>
      <c r="B2" s="1">
        <v>1</v>
      </c>
      <c r="C2" s="1">
        <v>2</v>
      </c>
      <c r="D2" s="1">
        <v>3</v>
      </c>
      <c r="E2" s="1">
        <v>4</v>
      </c>
      <c r="F2" s="1">
        <v>5</v>
      </c>
      <c r="G2" s="1">
        <v>6</v>
      </c>
      <c r="H2" s="1">
        <v>7</v>
      </c>
    </row>
    <row r="3" spans="1:8" x14ac:dyDescent="0.25">
      <c r="A3" s="2" t="s">
        <v>4</v>
      </c>
      <c r="B3" s="1">
        <f>(100/100)*100</f>
        <v>100</v>
      </c>
      <c r="C3" s="1">
        <f t="shared" ref="C3:H3" si="0">(100/100)*100</f>
        <v>100</v>
      </c>
      <c r="D3" s="1">
        <f t="shared" si="0"/>
        <v>100</v>
      </c>
      <c r="E3" s="1">
        <f t="shared" si="0"/>
        <v>100</v>
      </c>
      <c r="F3" s="1">
        <f t="shared" si="0"/>
        <v>100</v>
      </c>
      <c r="G3" s="1">
        <f t="shared" si="0"/>
        <v>100</v>
      </c>
      <c r="H3" s="1">
        <f t="shared" si="0"/>
        <v>100</v>
      </c>
    </row>
    <row r="4" spans="1:8" x14ac:dyDescent="0.25">
      <c r="A4" s="2" t="s">
        <v>5</v>
      </c>
      <c r="B4" s="1">
        <f t="shared" ref="B4:B13" si="1">(100/100)*100</f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">
        <v>100</v>
      </c>
    </row>
    <row r="5" spans="1:8" x14ac:dyDescent="0.25">
      <c r="A5" s="2" t="s">
        <v>6</v>
      </c>
      <c r="B5" s="1">
        <f t="shared" si="1"/>
        <v>100</v>
      </c>
      <c r="C5" s="1">
        <v>100</v>
      </c>
      <c r="D5" s="1">
        <v>100</v>
      </c>
      <c r="E5" s="1">
        <v>100</v>
      </c>
      <c r="F5" s="1">
        <v>100</v>
      </c>
      <c r="G5" s="1">
        <v>100</v>
      </c>
      <c r="H5" s="1">
        <v>100</v>
      </c>
    </row>
    <row r="6" spans="1:8" x14ac:dyDescent="0.25">
      <c r="A6" s="2" t="s">
        <v>13</v>
      </c>
      <c r="B6" s="1">
        <f>(B3+B4+B5)/3</f>
        <v>100</v>
      </c>
      <c r="C6" s="1">
        <f t="shared" ref="C6:H6" si="2">(C3+C4+C5)/3</f>
        <v>100</v>
      </c>
      <c r="D6" s="1">
        <f t="shared" si="2"/>
        <v>100</v>
      </c>
      <c r="E6" s="1">
        <f t="shared" si="2"/>
        <v>100</v>
      </c>
      <c r="F6" s="1">
        <f t="shared" si="2"/>
        <v>100</v>
      </c>
      <c r="G6" s="1">
        <f t="shared" si="2"/>
        <v>100</v>
      </c>
      <c r="H6" s="1">
        <f t="shared" si="2"/>
        <v>100</v>
      </c>
    </row>
    <row r="7" spans="1:8" x14ac:dyDescent="0.25">
      <c r="A7" s="2" t="s">
        <v>7</v>
      </c>
      <c r="B7" s="1">
        <f t="shared" si="1"/>
        <v>100</v>
      </c>
      <c r="C7" s="1">
        <v>99</v>
      </c>
      <c r="D7" s="1">
        <v>99</v>
      </c>
      <c r="E7" s="1">
        <v>99</v>
      </c>
      <c r="F7" s="1">
        <v>99</v>
      </c>
      <c r="G7" s="1">
        <v>99</v>
      </c>
      <c r="H7" s="1">
        <v>99</v>
      </c>
    </row>
    <row r="8" spans="1:8" x14ac:dyDescent="0.25">
      <c r="A8" s="2" t="s">
        <v>8</v>
      </c>
      <c r="B8" s="1">
        <f t="shared" si="1"/>
        <v>100</v>
      </c>
      <c r="C8" s="1">
        <v>99</v>
      </c>
      <c r="D8" s="1">
        <v>99</v>
      </c>
      <c r="E8" s="1">
        <v>99</v>
      </c>
      <c r="F8" s="1">
        <v>99</v>
      </c>
      <c r="G8" s="1">
        <v>99</v>
      </c>
      <c r="H8" s="1">
        <v>99</v>
      </c>
    </row>
    <row r="9" spans="1:8" x14ac:dyDescent="0.25">
      <c r="A9" s="2" t="s">
        <v>9</v>
      </c>
      <c r="B9" s="1">
        <f t="shared" si="1"/>
        <v>100</v>
      </c>
      <c r="C9" s="1">
        <v>100</v>
      </c>
      <c r="D9" s="1">
        <v>100</v>
      </c>
      <c r="E9" s="1">
        <v>100</v>
      </c>
      <c r="F9" s="1">
        <v>100</v>
      </c>
      <c r="G9" s="1">
        <v>100</v>
      </c>
      <c r="H9" s="1">
        <v>100</v>
      </c>
    </row>
    <row r="10" spans="1:8" x14ac:dyDescent="0.25">
      <c r="A10" s="2" t="s">
        <v>14</v>
      </c>
      <c r="B10" s="1">
        <f>(B7+B8+B9)/3</f>
        <v>100</v>
      </c>
      <c r="C10" s="1">
        <f t="shared" ref="C10:H10" si="3">(C7+C8+C9)/3</f>
        <v>99.333333333333329</v>
      </c>
      <c r="D10" s="1">
        <f t="shared" si="3"/>
        <v>99.333333333333329</v>
      </c>
      <c r="E10" s="1">
        <f t="shared" si="3"/>
        <v>99.333333333333329</v>
      </c>
      <c r="F10" s="1">
        <f t="shared" si="3"/>
        <v>99.333333333333329</v>
      </c>
      <c r="G10" s="1">
        <f t="shared" si="3"/>
        <v>99.333333333333329</v>
      </c>
      <c r="H10" s="1">
        <f t="shared" si="3"/>
        <v>99.333333333333329</v>
      </c>
    </row>
    <row r="11" spans="1:8" x14ac:dyDescent="0.25">
      <c r="A11" s="2" t="s">
        <v>10</v>
      </c>
      <c r="B11" s="1">
        <f t="shared" si="1"/>
        <v>100</v>
      </c>
      <c r="C11" s="1">
        <v>100</v>
      </c>
      <c r="D11" s="1">
        <v>100</v>
      </c>
      <c r="E11" s="1">
        <v>100</v>
      </c>
      <c r="F11" s="1">
        <v>100</v>
      </c>
      <c r="G11" s="1">
        <v>100</v>
      </c>
      <c r="H11" s="1">
        <v>100</v>
      </c>
    </row>
    <row r="12" spans="1:8" x14ac:dyDescent="0.25">
      <c r="A12" s="2" t="s">
        <v>11</v>
      </c>
      <c r="B12" s="1">
        <f t="shared" si="1"/>
        <v>100</v>
      </c>
      <c r="C12" s="1">
        <v>100</v>
      </c>
      <c r="D12" s="1">
        <v>100</v>
      </c>
      <c r="E12" s="1">
        <v>100</v>
      </c>
      <c r="F12" s="1">
        <v>100</v>
      </c>
      <c r="G12" s="1">
        <v>100</v>
      </c>
      <c r="H12" s="1">
        <v>100</v>
      </c>
    </row>
    <row r="13" spans="1:8" x14ac:dyDescent="0.25">
      <c r="A13" s="3" t="s">
        <v>12</v>
      </c>
      <c r="B13" s="1">
        <f t="shared" si="1"/>
        <v>100</v>
      </c>
      <c r="C13" s="1">
        <v>99</v>
      </c>
      <c r="D13" s="1">
        <v>99</v>
      </c>
      <c r="E13" s="1">
        <v>99</v>
      </c>
      <c r="F13" s="1">
        <v>99</v>
      </c>
      <c r="G13" s="1">
        <v>99</v>
      </c>
      <c r="H13" s="1">
        <v>99</v>
      </c>
    </row>
    <row r="14" spans="1:8" x14ac:dyDescent="0.25">
      <c r="A14" s="3" t="s">
        <v>15</v>
      </c>
      <c r="B14" s="1">
        <f>(B11+B12+B13)/3</f>
        <v>100</v>
      </c>
      <c r="C14" s="1">
        <f t="shared" ref="C14:H14" si="4">(C11+C12+C13)/3</f>
        <v>99.666666666666671</v>
      </c>
      <c r="D14" s="1">
        <f t="shared" si="4"/>
        <v>99.666666666666671</v>
      </c>
      <c r="E14" s="1">
        <f t="shared" si="4"/>
        <v>99.666666666666671</v>
      </c>
      <c r="F14" s="1">
        <f t="shared" si="4"/>
        <v>99.666666666666671</v>
      </c>
      <c r="G14" s="1">
        <f t="shared" si="4"/>
        <v>99.666666666666671</v>
      </c>
      <c r="H14" s="1">
        <f t="shared" si="4"/>
        <v>99.666666666666671</v>
      </c>
    </row>
    <row r="16" spans="1:8" x14ac:dyDescent="0.25">
      <c r="A16" s="1"/>
      <c r="B16" s="1">
        <v>1</v>
      </c>
      <c r="C16" s="1">
        <v>2</v>
      </c>
      <c r="D16" s="1">
        <v>3</v>
      </c>
      <c r="E16" s="1">
        <v>4</v>
      </c>
      <c r="F16" s="1">
        <v>5</v>
      </c>
      <c r="G16" s="1">
        <v>6</v>
      </c>
      <c r="H16" s="1">
        <v>7</v>
      </c>
    </row>
    <row r="17" spans="1:8" x14ac:dyDescent="0.25">
      <c r="A17" s="1" t="s">
        <v>16</v>
      </c>
      <c r="B17" s="1">
        <v>100</v>
      </c>
      <c r="C17" s="1">
        <v>100</v>
      </c>
      <c r="D17" s="1">
        <v>100</v>
      </c>
      <c r="E17" s="1">
        <v>100</v>
      </c>
      <c r="F17" s="1">
        <v>100</v>
      </c>
      <c r="G17" s="1">
        <v>100</v>
      </c>
      <c r="H17" s="1">
        <v>100</v>
      </c>
    </row>
    <row r="18" spans="1:8" x14ac:dyDescent="0.25">
      <c r="A18" s="1" t="s">
        <v>1</v>
      </c>
      <c r="B18" s="1">
        <v>100</v>
      </c>
      <c r="C18" s="1">
        <v>99.33</v>
      </c>
      <c r="D18" s="1">
        <v>99.33</v>
      </c>
      <c r="E18" s="1">
        <v>99.33</v>
      </c>
      <c r="F18" s="1">
        <v>99.33</v>
      </c>
      <c r="G18" s="1">
        <v>99.33</v>
      </c>
      <c r="H18" s="1">
        <v>99.33</v>
      </c>
    </row>
    <row r="19" spans="1:8" x14ac:dyDescent="0.25">
      <c r="A19" s="1" t="s">
        <v>2</v>
      </c>
      <c r="B19" s="1">
        <v>100</v>
      </c>
      <c r="C19" s="1">
        <v>99.67</v>
      </c>
      <c r="D19" s="1">
        <v>99.67</v>
      </c>
      <c r="E19" s="1">
        <v>99.67</v>
      </c>
      <c r="F19" s="1">
        <v>99.67</v>
      </c>
      <c r="G19" s="1">
        <v>99.67</v>
      </c>
      <c r="H19" s="1">
        <v>99.67</v>
      </c>
    </row>
  </sheetData>
  <mergeCells count="2">
    <mergeCell ref="B1:H1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O18"/>
  <sheetViews>
    <sheetView tabSelected="1" topLeftCell="A13" zoomScale="69" zoomScaleNormal="69" workbookViewId="0">
      <selection activeCell="O29" sqref="O29"/>
    </sheetView>
  </sheetViews>
  <sheetFormatPr defaultRowHeight="15" x14ac:dyDescent="0.25"/>
  <cols>
    <col min="1" max="1" width="17.42578125" customWidth="1"/>
  </cols>
  <sheetData>
    <row r="11" spans="1:15" ht="31.5" x14ac:dyDescent="0.5">
      <c r="A11" s="15" t="s">
        <v>38</v>
      </c>
    </row>
    <row r="12" spans="1:15" x14ac:dyDescent="0.25">
      <c r="A12" s="1"/>
      <c r="B12" s="1">
        <v>1</v>
      </c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7</v>
      </c>
      <c r="I12" s="1">
        <v>8</v>
      </c>
      <c r="J12" s="1">
        <v>9</v>
      </c>
      <c r="K12" s="1">
        <v>10</v>
      </c>
      <c r="L12" s="1">
        <v>11</v>
      </c>
      <c r="M12" s="1">
        <v>12</v>
      </c>
      <c r="N12" s="1">
        <v>13</v>
      </c>
      <c r="O12" s="1">
        <v>14</v>
      </c>
    </row>
    <row r="13" spans="1:15" x14ac:dyDescent="0.25">
      <c r="A13" s="1" t="s">
        <v>27</v>
      </c>
      <c r="B13" s="1">
        <f>(RPS!B4/90)*100</f>
        <v>100</v>
      </c>
      <c r="C13" s="1">
        <f>(RPS!C4/90)*100</f>
        <v>100</v>
      </c>
      <c r="D13" s="1">
        <f>(RPS!D4/90)*100</f>
        <v>100</v>
      </c>
      <c r="E13" s="1">
        <f>(RPS!E4/90)*100</f>
        <v>100</v>
      </c>
      <c r="F13" s="1">
        <f>(RPS!F4/90)*100</f>
        <v>100</v>
      </c>
      <c r="G13" s="1">
        <f>(RPS!G4/90)*100</f>
        <v>100</v>
      </c>
      <c r="H13" s="1">
        <f>(RPS!H4/90)*100</f>
        <v>98.888888888888886</v>
      </c>
      <c r="I13" s="1">
        <f>(RPS!I4/90)*100</f>
        <v>98.888888888888886</v>
      </c>
      <c r="J13" s="1">
        <f>(RPS!J4/90)*100</f>
        <v>97.777777777777771</v>
      </c>
      <c r="K13" s="1">
        <f>(RPS!K4/90)*100</f>
        <v>95.555555555555557</v>
      </c>
      <c r="L13" s="1">
        <f>(RPS!L4/90)*100</f>
        <v>88.888888888888886</v>
      </c>
      <c r="M13" s="1">
        <f>(RPS!M4/90)*100</f>
        <v>87.777777777777771</v>
      </c>
      <c r="N13" s="1">
        <f>(RPS!N4/90)*100</f>
        <v>87.777777777777771</v>
      </c>
      <c r="O13" s="1">
        <f>(RPS!O4/90)*100</f>
        <v>85.555555555555557</v>
      </c>
    </row>
    <row r="14" spans="1:15" x14ac:dyDescent="0.25">
      <c r="A14" s="1" t="s">
        <v>28</v>
      </c>
      <c r="B14" s="1">
        <f>(RPS!B10/90)*100</f>
        <v>100</v>
      </c>
      <c r="C14" s="1">
        <f>(RPS!C10/90)*100</f>
        <v>100</v>
      </c>
      <c r="D14" s="1">
        <f>(RPS!D10/90)*100</f>
        <v>100</v>
      </c>
      <c r="E14" s="1">
        <f>(RPS!E10/90)*100</f>
        <v>100</v>
      </c>
      <c r="F14" s="1">
        <f>(RPS!F10/90)*100</f>
        <v>100</v>
      </c>
      <c r="G14" s="1">
        <f>(RPS!G10/90)*100</f>
        <v>100</v>
      </c>
      <c r="H14" s="1">
        <f>(RPS!H10/90)*100</f>
        <v>90</v>
      </c>
      <c r="I14" s="1">
        <f>(RPS!I10/90)*100</f>
        <v>90</v>
      </c>
      <c r="J14" s="1">
        <f>(RPS!J10/90)*100</f>
        <v>90</v>
      </c>
      <c r="K14" s="1">
        <f>(RPS!K10/90)*100</f>
        <v>90</v>
      </c>
      <c r="L14" s="1">
        <f>(RPS!L10/90)*100</f>
        <v>90</v>
      </c>
      <c r="M14" s="1">
        <f>(RPS!M10/90)*100</f>
        <v>90</v>
      </c>
      <c r="N14" s="1">
        <f>(RPS!N10/90)*100</f>
        <v>90</v>
      </c>
      <c r="O14" s="1">
        <f>(RPS!O10/90)*100</f>
        <v>90</v>
      </c>
    </row>
    <row r="15" spans="1:15" x14ac:dyDescent="0.25">
      <c r="A15" s="1" t="s">
        <v>29</v>
      </c>
      <c r="B15" s="1">
        <f>(RPS!B16/90)*100</f>
        <v>100</v>
      </c>
      <c r="C15" s="1">
        <f>(RPS!C16/90)*100</f>
        <v>100</v>
      </c>
      <c r="D15" s="1">
        <f>(RPS!D16/90)*100</f>
        <v>90</v>
      </c>
      <c r="E15" s="1">
        <f>(RPS!E16/90)*100</f>
        <v>81.111111111111114</v>
      </c>
      <c r="F15" s="1">
        <f>(RPS!F16/90)*100</f>
        <v>72.222222222222214</v>
      </c>
      <c r="G15" s="1">
        <f>(RPS!G16/90)*100</f>
        <v>66.666666666666657</v>
      </c>
      <c r="H15" s="1">
        <f>(RPS!H16/90)*100</f>
        <v>61.111111111111114</v>
      </c>
      <c r="I15" s="1">
        <f>(RPS!I16/90)*100</f>
        <v>58.888888888888893</v>
      </c>
      <c r="J15" s="1">
        <f>(RPS!J16/90)*100</f>
        <v>57.777777777777771</v>
      </c>
      <c r="K15" s="1">
        <f>(RPS!K16/90)*100</f>
        <v>57.777777777777771</v>
      </c>
      <c r="L15" s="1">
        <f>(RPS!L16/90)*100</f>
        <v>56.666666666666664</v>
      </c>
      <c r="M15" s="1">
        <f>(RPS!M16/90)*100</f>
        <v>56.666666666666664</v>
      </c>
      <c r="N15" s="1">
        <f>(RPS!N16/90)*100</f>
        <v>56.666666666666664</v>
      </c>
      <c r="O15" s="1">
        <f>(RPS!O16/90)*100</f>
        <v>54.444444444444443</v>
      </c>
    </row>
    <row r="16" spans="1:15" x14ac:dyDescent="0.25">
      <c r="A16" s="1" t="s">
        <v>23</v>
      </c>
      <c r="B16" s="1">
        <f>(RPS!B7/90)*100</f>
        <v>100</v>
      </c>
      <c r="C16" s="1">
        <f>(RPS!C7/90)*100</f>
        <v>100</v>
      </c>
      <c r="D16" s="1">
        <f>(RPS!D7/90)*100</f>
        <v>96.666666666666671</v>
      </c>
      <c r="E16" s="1">
        <f>(RPS!E7/90)*100</f>
        <v>86.666666666666671</v>
      </c>
      <c r="F16" s="1">
        <f>(RPS!F7/90)*100</f>
        <v>86.666666666666671</v>
      </c>
      <c r="G16" s="1">
        <f>(RPS!G7/90)*100</f>
        <v>86.666666666666671</v>
      </c>
      <c r="H16" s="1">
        <f>(RPS!H7/90)*100</f>
        <v>86.666666666666671</v>
      </c>
      <c r="I16" s="1">
        <f>(RPS!I7/90)*100</f>
        <v>86.666666666666671</v>
      </c>
      <c r="J16" s="1">
        <f>(RPS!J7/90)*100</f>
        <v>83.333333333333343</v>
      </c>
      <c r="K16" s="1">
        <f>(RPS!K7/90)*100</f>
        <v>76.666666666666671</v>
      </c>
      <c r="L16" s="1">
        <f>(RPS!L7/90)*100</f>
        <v>73.333333333333329</v>
      </c>
      <c r="M16" s="1">
        <f>(RPS!M7/90)*100</f>
        <v>73.333333333333329</v>
      </c>
      <c r="N16" s="1">
        <f>(RPS!N7/90)*100</f>
        <v>73.333333333333329</v>
      </c>
      <c r="O16" s="1">
        <f>(RPS!O7/90)*100</f>
        <v>73.333333333333329</v>
      </c>
    </row>
    <row r="17" spans="1:15" x14ac:dyDescent="0.25">
      <c r="A17" s="1" t="s">
        <v>24</v>
      </c>
      <c r="B17" s="1">
        <f>(RPS!B13/90)*100</f>
        <v>100</v>
      </c>
      <c r="C17" s="1">
        <f>(RPS!C13/90)*100</f>
        <v>96.666666666666671</v>
      </c>
      <c r="D17" s="1">
        <f>(RPS!D13/90)*100</f>
        <v>83.333333333333343</v>
      </c>
      <c r="E17" s="1">
        <f>(RPS!E13/90)*100</f>
        <v>83.333333333333343</v>
      </c>
      <c r="F17" s="1">
        <f>(RPS!F13/90)*100</f>
        <v>83.333333333333343</v>
      </c>
      <c r="G17" s="1">
        <f>(RPS!G13/90)*100</f>
        <v>83.333333333333343</v>
      </c>
      <c r="H17" s="1">
        <f>(RPS!H13/90)*100</f>
        <v>80</v>
      </c>
      <c r="I17" s="1">
        <f>(RPS!I13/90)*100</f>
        <v>80</v>
      </c>
      <c r="J17" s="1">
        <f>(RPS!J13/90)*100</f>
        <v>80</v>
      </c>
      <c r="K17" s="1">
        <f>(RPS!K13/90)*100</f>
        <v>76.666666666666671</v>
      </c>
      <c r="L17" s="1">
        <f>(RPS!L13/90)*100</f>
        <v>70</v>
      </c>
      <c r="M17" s="1">
        <f>(RPS!M13/90)*100</f>
        <v>70</v>
      </c>
      <c r="N17" s="1">
        <f>(RPS!N13/90)*100</f>
        <v>70</v>
      </c>
      <c r="O17" s="1">
        <f>(RPS!O13/90)*100</f>
        <v>66.666666666666657</v>
      </c>
    </row>
    <row r="18" spans="1:15" x14ac:dyDescent="0.25">
      <c r="A18" s="1" t="s">
        <v>25</v>
      </c>
      <c r="B18" s="1">
        <f>(RPS!B19/90)*100</f>
        <v>100</v>
      </c>
      <c r="C18" s="1">
        <f>(RPS!C19/90)*100</f>
        <v>96.666666666666671</v>
      </c>
      <c r="D18" s="1">
        <f>(RPS!D19/90)*100</f>
        <v>66.666666666666657</v>
      </c>
      <c r="E18" s="1">
        <f>(RPS!E19/90)*100</f>
        <v>46.666666666666664</v>
      </c>
      <c r="F18" s="1">
        <f>(RPS!F19/90)*100</f>
        <v>40</v>
      </c>
      <c r="G18" s="1">
        <f>(RPS!G19/90)*100</f>
        <v>33.333333333333329</v>
      </c>
      <c r="H18" s="1">
        <f>(RPS!H19/90)*100</f>
        <v>33.333333333333329</v>
      </c>
      <c r="I18" s="1">
        <f>(RPS!I19/90)*100</f>
        <v>33.333333333333329</v>
      </c>
      <c r="J18" s="1">
        <f>(RPS!J19/90)*100</f>
        <v>33.333333333333329</v>
      </c>
      <c r="K18" s="1">
        <f>(RPS!K19/90)*100</f>
        <v>33.333333333333329</v>
      </c>
      <c r="L18" s="1">
        <f>(RPS!L19/90)*100</f>
        <v>33.333333333333329</v>
      </c>
      <c r="M18" s="1">
        <f>(RPS!M19/90)*100</f>
        <v>33.333333333333329</v>
      </c>
      <c r="N18" s="1">
        <f>(RPS!N19/90)*100</f>
        <v>33.333333333333329</v>
      </c>
      <c r="O18" s="1">
        <f>(RPS!O19/90)*100</f>
        <v>33.333333333333329</v>
      </c>
    </row>
  </sheetData>
  <conditionalFormatting sqref="T25">
    <cfRule type="top10" dxfId="0" priority="1" rank="10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0" zoomScale="95" zoomScaleNormal="95" workbookViewId="0">
      <selection activeCell="O6" sqref="O6"/>
    </sheetView>
  </sheetViews>
  <sheetFormatPr defaultRowHeight="15" x14ac:dyDescent="0.25"/>
  <cols>
    <col min="1" max="1" width="50.7109375" customWidth="1"/>
  </cols>
  <sheetData>
    <row r="1" spans="1:17" ht="31.5" x14ac:dyDescent="0.5">
      <c r="A1" s="15" t="s">
        <v>37</v>
      </c>
    </row>
    <row r="3" spans="1:17" x14ac:dyDescent="0.25">
      <c r="A3" s="1"/>
      <c r="B3" s="1">
        <v>1</v>
      </c>
      <c r="C3" s="1">
        <v>2</v>
      </c>
      <c r="D3" s="1">
        <v>3</v>
      </c>
      <c r="E3" s="1">
        <v>4</v>
      </c>
      <c r="F3" s="1">
        <v>5</v>
      </c>
      <c r="G3" s="1">
        <v>6</v>
      </c>
      <c r="H3" s="1">
        <v>7</v>
      </c>
      <c r="I3" s="1">
        <v>8</v>
      </c>
      <c r="J3" s="1">
        <v>9</v>
      </c>
      <c r="K3" s="1">
        <v>10</v>
      </c>
      <c r="L3" s="1">
        <v>11</v>
      </c>
      <c r="M3" s="1">
        <v>12</v>
      </c>
      <c r="N3" s="1">
        <v>13</v>
      </c>
      <c r="O3" s="1">
        <v>14</v>
      </c>
    </row>
    <row r="4" spans="1:17" x14ac:dyDescent="0.25">
      <c r="A4" s="1" t="s">
        <v>27</v>
      </c>
      <c r="B4" s="1">
        <v>90</v>
      </c>
      <c r="C4" s="1">
        <v>90</v>
      </c>
      <c r="D4" s="1">
        <v>90</v>
      </c>
      <c r="E4" s="1">
        <v>90</v>
      </c>
      <c r="F4" s="1">
        <v>90</v>
      </c>
      <c r="G4" s="1">
        <v>90</v>
      </c>
      <c r="H4" s="1">
        <v>89</v>
      </c>
      <c r="I4" s="1">
        <v>89</v>
      </c>
      <c r="J4" s="1">
        <v>88</v>
      </c>
      <c r="K4" s="1">
        <v>86</v>
      </c>
      <c r="L4" s="1">
        <v>80</v>
      </c>
      <c r="M4" s="1">
        <v>79</v>
      </c>
      <c r="N4" s="1">
        <v>79</v>
      </c>
      <c r="O4" s="1">
        <v>77</v>
      </c>
    </row>
    <row r="5" spans="1:17" x14ac:dyDescent="0.25">
      <c r="A5" s="1"/>
      <c r="B5" s="1">
        <f>90-B4</f>
        <v>0</v>
      </c>
      <c r="C5" s="1">
        <f t="shared" ref="C5:O5" si="0">90-C4</f>
        <v>0</v>
      </c>
      <c r="D5" s="1">
        <f t="shared" si="0"/>
        <v>0</v>
      </c>
      <c r="E5" s="1">
        <f t="shared" si="0"/>
        <v>0</v>
      </c>
      <c r="F5" s="1">
        <f t="shared" si="0"/>
        <v>0</v>
      </c>
      <c r="G5" s="1">
        <f t="shared" si="0"/>
        <v>0</v>
      </c>
      <c r="H5" s="1">
        <f t="shared" si="0"/>
        <v>1</v>
      </c>
      <c r="I5" s="1">
        <f t="shared" si="0"/>
        <v>1</v>
      </c>
      <c r="J5" s="1">
        <f t="shared" si="0"/>
        <v>2</v>
      </c>
      <c r="K5" s="1">
        <f t="shared" si="0"/>
        <v>4</v>
      </c>
      <c r="L5" s="1">
        <f t="shared" si="0"/>
        <v>10</v>
      </c>
      <c r="M5" s="1">
        <f t="shared" si="0"/>
        <v>11</v>
      </c>
      <c r="N5" s="1">
        <f t="shared" si="0"/>
        <v>11</v>
      </c>
      <c r="O5" s="1">
        <f t="shared" si="0"/>
        <v>13</v>
      </c>
    </row>
    <row r="6" spans="1:17" s="17" customFormat="1" x14ac:dyDescent="0.25">
      <c r="A6" s="16"/>
      <c r="B6" s="16">
        <f>(B5/90)*100</f>
        <v>0</v>
      </c>
      <c r="C6" s="16">
        <f t="shared" ref="C6:O6" si="1">(C5/90)*100</f>
        <v>0</v>
      </c>
      <c r="D6" s="16">
        <f t="shared" si="1"/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16">
        <f t="shared" si="1"/>
        <v>1.1111111111111112</v>
      </c>
      <c r="I6" s="16">
        <f t="shared" si="1"/>
        <v>1.1111111111111112</v>
      </c>
      <c r="J6" s="16">
        <f t="shared" si="1"/>
        <v>2.2222222222222223</v>
      </c>
      <c r="K6" s="16">
        <f t="shared" si="1"/>
        <v>4.4444444444444446</v>
      </c>
      <c r="L6" s="16">
        <f t="shared" si="1"/>
        <v>11.111111111111111</v>
      </c>
      <c r="M6" s="16">
        <f t="shared" si="1"/>
        <v>12.222222222222221</v>
      </c>
      <c r="N6" s="16">
        <f t="shared" si="1"/>
        <v>12.222222222222221</v>
      </c>
      <c r="O6" s="16">
        <f t="shared" si="1"/>
        <v>14.444444444444443</v>
      </c>
    </row>
    <row r="7" spans="1:17" x14ac:dyDescent="0.25">
      <c r="A7" s="1" t="s">
        <v>23</v>
      </c>
      <c r="B7" s="1">
        <v>90</v>
      </c>
      <c r="C7" s="1">
        <v>90</v>
      </c>
      <c r="D7" s="1">
        <v>87</v>
      </c>
      <c r="E7" s="1">
        <v>78</v>
      </c>
      <c r="F7" s="1">
        <v>78</v>
      </c>
      <c r="G7" s="1">
        <v>78</v>
      </c>
      <c r="H7" s="1">
        <v>78</v>
      </c>
      <c r="I7" s="1">
        <v>78</v>
      </c>
      <c r="J7" s="1">
        <v>75</v>
      </c>
      <c r="K7" s="1">
        <v>69</v>
      </c>
      <c r="L7" s="1">
        <v>66</v>
      </c>
      <c r="M7" s="1">
        <v>66</v>
      </c>
      <c r="N7" s="1">
        <v>66</v>
      </c>
      <c r="O7" s="1">
        <v>66</v>
      </c>
    </row>
    <row r="8" spans="1:17" x14ac:dyDescent="0.25">
      <c r="A8" s="1"/>
      <c r="B8" s="1">
        <f>90-B7</f>
        <v>0</v>
      </c>
      <c r="C8" s="1">
        <f t="shared" ref="C8:O8" si="2">90-C7</f>
        <v>0</v>
      </c>
      <c r="D8" s="1">
        <f t="shared" si="2"/>
        <v>3</v>
      </c>
      <c r="E8" s="1">
        <f t="shared" si="2"/>
        <v>12</v>
      </c>
      <c r="F8" s="1">
        <f t="shared" si="2"/>
        <v>12</v>
      </c>
      <c r="G8" s="1">
        <f t="shared" si="2"/>
        <v>12</v>
      </c>
      <c r="H8" s="1">
        <f t="shared" si="2"/>
        <v>12</v>
      </c>
      <c r="I8" s="1">
        <f t="shared" si="2"/>
        <v>12</v>
      </c>
      <c r="J8" s="1">
        <f t="shared" si="2"/>
        <v>15</v>
      </c>
      <c r="K8" s="1">
        <f t="shared" si="2"/>
        <v>21</v>
      </c>
      <c r="L8" s="1">
        <f t="shared" si="2"/>
        <v>24</v>
      </c>
      <c r="M8" s="1">
        <f t="shared" si="2"/>
        <v>24</v>
      </c>
      <c r="N8" s="1">
        <f t="shared" si="2"/>
        <v>24</v>
      </c>
      <c r="O8" s="1">
        <f t="shared" si="2"/>
        <v>24</v>
      </c>
    </row>
    <row r="9" spans="1:17" s="17" customFormat="1" x14ac:dyDescent="0.25">
      <c r="A9" s="16"/>
      <c r="B9" s="16">
        <f>(B8/90)*100</f>
        <v>0</v>
      </c>
      <c r="C9" s="16">
        <f t="shared" ref="C9:O9" si="3">(C8/90)*100</f>
        <v>0</v>
      </c>
      <c r="D9" s="16">
        <f t="shared" si="3"/>
        <v>3.3333333333333335</v>
      </c>
      <c r="E9" s="16">
        <f t="shared" si="3"/>
        <v>13.333333333333334</v>
      </c>
      <c r="F9" s="16">
        <f t="shared" si="3"/>
        <v>13.333333333333334</v>
      </c>
      <c r="G9" s="16">
        <f t="shared" si="3"/>
        <v>13.333333333333334</v>
      </c>
      <c r="H9" s="16">
        <f t="shared" si="3"/>
        <v>13.333333333333334</v>
      </c>
      <c r="I9" s="16">
        <f t="shared" si="3"/>
        <v>13.333333333333334</v>
      </c>
      <c r="J9" s="16">
        <f t="shared" si="3"/>
        <v>16.666666666666664</v>
      </c>
      <c r="K9" s="16">
        <f t="shared" si="3"/>
        <v>23.333333333333332</v>
      </c>
      <c r="L9" s="16">
        <f t="shared" si="3"/>
        <v>26.666666666666668</v>
      </c>
      <c r="M9" s="16">
        <f t="shared" si="3"/>
        <v>26.666666666666668</v>
      </c>
      <c r="N9" s="16">
        <f t="shared" si="3"/>
        <v>26.666666666666668</v>
      </c>
      <c r="O9" s="16">
        <f t="shared" si="3"/>
        <v>26.666666666666668</v>
      </c>
      <c r="P9" s="17">
        <f>O6/O9</f>
        <v>0.54166666666666663</v>
      </c>
      <c r="Q9" s="17">
        <f>1-P9</f>
        <v>0.45833333333333337</v>
      </c>
    </row>
    <row r="10" spans="1:17" x14ac:dyDescent="0.25">
      <c r="A10" s="1" t="s">
        <v>28</v>
      </c>
      <c r="B10" s="1">
        <v>90</v>
      </c>
      <c r="C10" s="1">
        <v>90</v>
      </c>
      <c r="D10" s="1">
        <v>90</v>
      </c>
      <c r="E10" s="1">
        <v>90</v>
      </c>
      <c r="F10" s="1">
        <v>90</v>
      </c>
      <c r="G10" s="1">
        <v>90</v>
      </c>
      <c r="H10" s="1">
        <v>81</v>
      </c>
      <c r="I10" s="1">
        <v>81</v>
      </c>
      <c r="J10" s="1">
        <v>81</v>
      </c>
      <c r="K10" s="1">
        <v>81</v>
      </c>
      <c r="L10" s="1">
        <v>81</v>
      </c>
      <c r="M10" s="1">
        <v>81</v>
      </c>
      <c r="N10" s="1">
        <v>81</v>
      </c>
      <c r="O10" s="1">
        <v>81</v>
      </c>
    </row>
    <row r="11" spans="1:17" x14ac:dyDescent="0.25">
      <c r="A11" s="1"/>
      <c r="B11" s="1">
        <f>90-B10</f>
        <v>0</v>
      </c>
      <c r="C11" s="1">
        <f t="shared" ref="C11:O11" si="4">90-C10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4"/>
        <v>0</v>
      </c>
      <c r="H11" s="1">
        <f t="shared" si="4"/>
        <v>9</v>
      </c>
      <c r="I11" s="1">
        <f t="shared" si="4"/>
        <v>9</v>
      </c>
      <c r="J11" s="1">
        <f t="shared" si="4"/>
        <v>9</v>
      </c>
      <c r="K11" s="1">
        <f t="shared" si="4"/>
        <v>9</v>
      </c>
      <c r="L11" s="1">
        <f t="shared" si="4"/>
        <v>9</v>
      </c>
      <c r="M11" s="1">
        <f t="shared" si="4"/>
        <v>9</v>
      </c>
      <c r="N11" s="1">
        <f t="shared" si="4"/>
        <v>9</v>
      </c>
      <c r="O11" s="1">
        <f t="shared" si="4"/>
        <v>9</v>
      </c>
    </row>
    <row r="12" spans="1:17" s="17" customFormat="1" x14ac:dyDescent="0.25">
      <c r="A12" s="16"/>
      <c r="B12" s="16">
        <f>(B11/90)*100</f>
        <v>0</v>
      </c>
      <c r="C12" s="16">
        <f t="shared" ref="C12:O12" si="5">(C11/90)*100</f>
        <v>0</v>
      </c>
      <c r="D12" s="16">
        <f t="shared" si="5"/>
        <v>0</v>
      </c>
      <c r="E12" s="16">
        <f t="shared" si="5"/>
        <v>0</v>
      </c>
      <c r="F12" s="16">
        <f t="shared" si="5"/>
        <v>0</v>
      </c>
      <c r="G12" s="16">
        <f t="shared" si="5"/>
        <v>0</v>
      </c>
      <c r="H12" s="16">
        <f t="shared" si="5"/>
        <v>10</v>
      </c>
      <c r="I12" s="16">
        <f t="shared" si="5"/>
        <v>10</v>
      </c>
      <c r="J12" s="16">
        <f t="shared" si="5"/>
        <v>10</v>
      </c>
      <c r="K12" s="16">
        <f t="shared" si="5"/>
        <v>10</v>
      </c>
      <c r="L12" s="16">
        <f t="shared" si="5"/>
        <v>10</v>
      </c>
      <c r="M12" s="16">
        <f t="shared" si="5"/>
        <v>10</v>
      </c>
      <c r="N12" s="16">
        <f t="shared" si="5"/>
        <v>10</v>
      </c>
      <c r="O12" s="16">
        <f t="shared" si="5"/>
        <v>10</v>
      </c>
    </row>
    <row r="13" spans="1:17" x14ac:dyDescent="0.25">
      <c r="A13" s="1" t="s">
        <v>24</v>
      </c>
      <c r="B13" s="1">
        <v>90</v>
      </c>
      <c r="C13" s="1">
        <v>87</v>
      </c>
      <c r="D13" s="1">
        <v>75</v>
      </c>
      <c r="E13" s="1">
        <v>75</v>
      </c>
      <c r="F13" s="1">
        <v>75</v>
      </c>
      <c r="G13" s="1">
        <v>75</v>
      </c>
      <c r="H13" s="1">
        <v>72</v>
      </c>
      <c r="I13" s="1">
        <v>72</v>
      </c>
      <c r="J13" s="1">
        <v>72</v>
      </c>
      <c r="K13" s="1">
        <v>69</v>
      </c>
      <c r="L13" s="1">
        <v>63</v>
      </c>
      <c r="M13" s="1">
        <v>63</v>
      </c>
      <c r="N13" s="1">
        <v>63</v>
      </c>
      <c r="O13" s="1">
        <v>60</v>
      </c>
    </row>
    <row r="14" spans="1:17" x14ac:dyDescent="0.25">
      <c r="A14" s="1"/>
      <c r="B14" s="1">
        <f>90-B13</f>
        <v>0</v>
      </c>
      <c r="C14" s="1">
        <f t="shared" ref="C14:O14" si="6">90-C13</f>
        <v>3</v>
      </c>
      <c r="D14" s="1">
        <f t="shared" si="6"/>
        <v>15</v>
      </c>
      <c r="E14" s="1">
        <f t="shared" si="6"/>
        <v>15</v>
      </c>
      <c r="F14" s="1">
        <f t="shared" si="6"/>
        <v>15</v>
      </c>
      <c r="G14" s="1">
        <f t="shared" si="6"/>
        <v>15</v>
      </c>
      <c r="H14" s="1">
        <f t="shared" si="6"/>
        <v>18</v>
      </c>
      <c r="I14" s="1">
        <f t="shared" si="6"/>
        <v>18</v>
      </c>
      <c r="J14" s="1">
        <f t="shared" si="6"/>
        <v>18</v>
      </c>
      <c r="K14" s="1">
        <f t="shared" si="6"/>
        <v>21</v>
      </c>
      <c r="L14" s="1">
        <f t="shared" si="6"/>
        <v>27</v>
      </c>
      <c r="M14" s="1">
        <f t="shared" si="6"/>
        <v>27</v>
      </c>
      <c r="N14" s="1">
        <f t="shared" si="6"/>
        <v>27</v>
      </c>
      <c r="O14" s="1">
        <f t="shared" si="6"/>
        <v>30</v>
      </c>
    </row>
    <row r="15" spans="1:17" s="17" customFormat="1" x14ac:dyDescent="0.25">
      <c r="A15" s="16"/>
      <c r="B15" s="16">
        <f>(B14/90)*100</f>
        <v>0</v>
      </c>
      <c r="C15" s="16">
        <f t="shared" ref="C15:O15" si="7">(C14/90)*100</f>
        <v>3.3333333333333335</v>
      </c>
      <c r="D15" s="16">
        <f t="shared" si="7"/>
        <v>16.666666666666664</v>
      </c>
      <c r="E15" s="16">
        <f t="shared" si="7"/>
        <v>16.666666666666664</v>
      </c>
      <c r="F15" s="16">
        <f t="shared" si="7"/>
        <v>16.666666666666664</v>
      </c>
      <c r="G15" s="16">
        <f t="shared" si="7"/>
        <v>16.666666666666664</v>
      </c>
      <c r="H15" s="16">
        <f t="shared" si="7"/>
        <v>20</v>
      </c>
      <c r="I15" s="16">
        <f t="shared" si="7"/>
        <v>20</v>
      </c>
      <c r="J15" s="16">
        <f t="shared" si="7"/>
        <v>20</v>
      </c>
      <c r="K15" s="16">
        <f t="shared" si="7"/>
        <v>23.333333333333332</v>
      </c>
      <c r="L15" s="16">
        <f t="shared" si="7"/>
        <v>30</v>
      </c>
      <c r="M15" s="16">
        <f t="shared" si="7"/>
        <v>30</v>
      </c>
      <c r="N15" s="16">
        <f t="shared" si="7"/>
        <v>30</v>
      </c>
      <c r="O15" s="16">
        <f t="shared" si="7"/>
        <v>33.333333333333329</v>
      </c>
      <c r="P15" s="17">
        <f>O12/O15</f>
        <v>0.30000000000000004</v>
      </c>
      <c r="Q15" s="17">
        <f>1-P15</f>
        <v>0.7</v>
      </c>
    </row>
    <row r="16" spans="1:17" x14ac:dyDescent="0.25">
      <c r="A16" s="1" t="s">
        <v>29</v>
      </c>
      <c r="B16" s="1">
        <v>90</v>
      </c>
      <c r="C16" s="1">
        <v>90</v>
      </c>
      <c r="D16" s="1">
        <v>81</v>
      </c>
      <c r="E16" s="1">
        <v>73</v>
      </c>
      <c r="F16" s="1">
        <v>65</v>
      </c>
      <c r="G16" s="1">
        <v>60</v>
      </c>
      <c r="H16" s="1">
        <v>55</v>
      </c>
      <c r="I16" s="1">
        <v>53</v>
      </c>
      <c r="J16" s="1">
        <v>52</v>
      </c>
      <c r="K16" s="1">
        <v>52</v>
      </c>
      <c r="L16" s="1">
        <v>51</v>
      </c>
      <c r="M16" s="1">
        <v>51</v>
      </c>
      <c r="N16" s="1">
        <v>51</v>
      </c>
      <c r="O16" s="1">
        <v>49</v>
      </c>
    </row>
    <row r="17" spans="1:17" x14ac:dyDescent="0.25">
      <c r="A17" s="1"/>
      <c r="B17" s="1">
        <f>90-B16</f>
        <v>0</v>
      </c>
      <c r="C17" s="1">
        <f t="shared" ref="C17:O17" si="8">90-C16</f>
        <v>0</v>
      </c>
      <c r="D17" s="1">
        <f t="shared" si="8"/>
        <v>9</v>
      </c>
      <c r="E17" s="1">
        <f t="shared" si="8"/>
        <v>17</v>
      </c>
      <c r="F17" s="1">
        <f t="shared" si="8"/>
        <v>25</v>
      </c>
      <c r="G17" s="1">
        <f t="shared" si="8"/>
        <v>30</v>
      </c>
      <c r="H17" s="1">
        <f t="shared" si="8"/>
        <v>35</v>
      </c>
      <c r="I17" s="1">
        <f t="shared" si="8"/>
        <v>37</v>
      </c>
      <c r="J17" s="1">
        <f t="shared" si="8"/>
        <v>38</v>
      </c>
      <c r="K17" s="1">
        <f t="shared" si="8"/>
        <v>38</v>
      </c>
      <c r="L17" s="1">
        <f t="shared" si="8"/>
        <v>39</v>
      </c>
      <c r="M17" s="1">
        <f t="shared" si="8"/>
        <v>39</v>
      </c>
      <c r="N17" s="1">
        <f t="shared" si="8"/>
        <v>39</v>
      </c>
      <c r="O17" s="1">
        <f t="shared" si="8"/>
        <v>41</v>
      </c>
    </row>
    <row r="18" spans="1:17" s="17" customFormat="1" x14ac:dyDescent="0.25">
      <c r="A18" s="16"/>
      <c r="B18" s="16">
        <f>(B17/90)*100</f>
        <v>0</v>
      </c>
      <c r="C18" s="16">
        <f t="shared" ref="C18:O18" si="9">(C17/90)*100</f>
        <v>0</v>
      </c>
      <c r="D18" s="16">
        <f t="shared" si="9"/>
        <v>10</v>
      </c>
      <c r="E18" s="16">
        <f t="shared" si="9"/>
        <v>18.888888888888889</v>
      </c>
      <c r="F18" s="16">
        <f t="shared" si="9"/>
        <v>27.777777777777779</v>
      </c>
      <c r="G18" s="16">
        <f t="shared" si="9"/>
        <v>33.333333333333329</v>
      </c>
      <c r="H18" s="16">
        <f t="shared" si="9"/>
        <v>38.888888888888893</v>
      </c>
      <c r="I18" s="16">
        <f t="shared" si="9"/>
        <v>41.111111111111107</v>
      </c>
      <c r="J18" s="16">
        <f t="shared" si="9"/>
        <v>42.222222222222221</v>
      </c>
      <c r="K18" s="16">
        <f t="shared" si="9"/>
        <v>42.222222222222221</v>
      </c>
      <c r="L18" s="16">
        <f t="shared" si="9"/>
        <v>43.333333333333336</v>
      </c>
      <c r="M18" s="16">
        <f t="shared" si="9"/>
        <v>43.333333333333336</v>
      </c>
      <c r="N18" s="16">
        <f t="shared" si="9"/>
        <v>43.333333333333336</v>
      </c>
      <c r="O18" s="16">
        <f t="shared" si="9"/>
        <v>45.555555555555557</v>
      </c>
    </row>
    <row r="19" spans="1:17" x14ac:dyDescent="0.25">
      <c r="A19" s="1" t="s">
        <v>25</v>
      </c>
      <c r="B19" s="1">
        <v>90</v>
      </c>
      <c r="C19" s="1">
        <v>87</v>
      </c>
      <c r="D19" s="1">
        <v>60</v>
      </c>
      <c r="E19" s="1">
        <v>42</v>
      </c>
      <c r="F19" s="1">
        <v>36</v>
      </c>
      <c r="G19" s="1">
        <v>30</v>
      </c>
      <c r="H19" s="1">
        <v>30</v>
      </c>
      <c r="I19" s="1">
        <v>30</v>
      </c>
      <c r="J19" s="1">
        <v>30</v>
      </c>
      <c r="K19" s="1">
        <v>30</v>
      </c>
      <c r="L19" s="1">
        <v>30</v>
      </c>
      <c r="M19" s="1">
        <v>30</v>
      </c>
      <c r="N19" s="1">
        <v>30</v>
      </c>
      <c r="O19" s="1">
        <v>30</v>
      </c>
    </row>
    <row r="20" spans="1:17" x14ac:dyDescent="0.25">
      <c r="A20" s="1"/>
      <c r="B20" s="1">
        <f>90-B19</f>
        <v>0</v>
      </c>
      <c r="C20" s="1">
        <f t="shared" ref="C20:O20" si="10">90-C19</f>
        <v>3</v>
      </c>
      <c r="D20" s="1">
        <f t="shared" si="10"/>
        <v>30</v>
      </c>
      <c r="E20" s="1">
        <f t="shared" si="10"/>
        <v>48</v>
      </c>
      <c r="F20" s="1">
        <f t="shared" si="10"/>
        <v>54</v>
      </c>
      <c r="G20" s="1">
        <f t="shared" si="10"/>
        <v>60</v>
      </c>
      <c r="H20" s="1">
        <f t="shared" si="10"/>
        <v>60</v>
      </c>
      <c r="I20" s="1">
        <f t="shared" si="10"/>
        <v>60</v>
      </c>
      <c r="J20" s="1">
        <f t="shared" si="10"/>
        <v>60</v>
      </c>
      <c r="K20" s="1">
        <f t="shared" si="10"/>
        <v>60</v>
      </c>
      <c r="L20" s="1">
        <f t="shared" si="10"/>
        <v>60</v>
      </c>
      <c r="M20" s="1">
        <f t="shared" si="10"/>
        <v>60</v>
      </c>
      <c r="N20" s="1">
        <f t="shared" si="10"/>
        <v>60</v>
      </c>
      <c r="O20" s="1">
        <f t="shared" si="10"/>
        <v>60</v>
      </c>
    </row>
    <row r="21" spans="1:17" s="17" customFormat="1" x14ac:dyDescent="0.25">
      <c r="A21" s="16"/>
      <c r="B21" s="16">
        <f>(B20/90)*100</f>
        <v>0</v>
      </c>
      <c r="C21" s="16">
        <f t="shared" ref="C21:O21" si="11">(C20/90)*100</f>
        <v>3.3333333333333335</v>
      </c>
      <c r="D21" s="16">
        <f t="shared" si="11"/>
        <v>33.333333333333329</v>
      </c>
      <c r="E21" s="16">
        <f t="shared" si="11"/>
        <v>53.333333333333336</v>
      </c>
      <c r="F21" s="16">
        <f t="shared" si="11"/>
        <v>60</v>
      </c>
      <c r="G21" s="16">
        <f t="shared" si="11"/>
        <v>66.666666666666657</v>
      </c>
      <c r="H21" s="16">
        <f t="shared" si="11"/>
        <v>66.666666666666657</v>
      </c>
      <c r="I21" s="16">
        <f t="shared" si="11"/>
        <v>66.666666666666657</v>
      </c>
      <c r="J21" s="16">
        <f t="shared" si="11"/>
        <v>66.666666666666657</v>
      </c>
      <c r="K21" s="16">
        <f t="shared" si="11"/>
        <v>66.666666666666657</v>
      </c>
      <c r="L21" s="16">
        <f t="shared" si="11"/>
        <v>66.666666666666657</v>
      </c>
      <c r="M21" s="16">
        <f t="shared" si="11"/>
        <v>66.666666666666657</v>
      </c>
      <c r="N21" s="16">
        <f t="shared" si="11"/>
        <v>66.666666666666657</v>
      </c>
      <c r="O21" s="16">
        <f t="shared" si="11"/>
        <v>66.666666666666657</v>
      </c>
      <c r="P21" s="17">
        <f>O18/O21</f>
        <v>0.68333333333333346</v>
      </c>
      <c r="Q21" s="17">
        <f>1-P21</f>
        <v>0.31666666666666654</v>
      </c>
    </row>
    <row r="27" spans="1:17" x14ac:dyDescent="0.25">
      <c r="A27" s="13" t="s">
        <v>26</v>
      </c>
      <c r="B27" s="11" t="s">
        <v>33</v>
      </c>
    </row>
    <row r="28" spans="1:17" x14ac:dyDescent="0.25">
      <c r="A28" s="14" t="s">
        <v>34</v>
      </c>
      <c r="B28" s="11">
        <v>45.83</v>
      </c>
    </row>
    <row r="29" spans="1:17" x14ac:dyDescent="0.25">
      <c r="A29" s="14" t="s">
        <v>35</v>
      </c>
      <c r="B29" s="11">
        <v>70</v>
      </c>
    </row>
    <row r="30" spans="1:17" x14ac:dyDescent="0.25">
      <c r="A30" s="14" t="s">
        <v>36</v>
      </c>
      <c r="B30" s="11">
        <v>31.67</v>
      </c>
    </row>
    <row r="31" spans="1:17" x14ac:dyDescent="0.25">
      <c r="A31" s="12"/>
      <c r="B31" s="1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4" workbookViewId="0">
      <selection activeCell="H19" sqref="H19"/>
    </sheetView>
  </sheetViews>
  <sheetFormatPr defaultRowHeight="15" x14ac:dyDescent="0.25"/>
  <cols>
    <col min="1" max="1" width="39.140625" customWidth="1"/>
    <col min="2" max="2" width="12.85546875" customWidth="1"/>
    <col min="3" max="3" width="14.42578125" customWidth="1"/>
    <col min="4" max="4" width="16.85546875" customWidth="1"/>
    <col min="5" max="5" width="14.42578125" customWidth="1"/>
    <col min="6" max="6" width="15.42578125" customWidth="1"/>
    <col min="7" max="7" width="24.140625" customWidth="1"/>
    <col min="8" max="9" width="16.42578125" customWidth="1"/>
  </cols>
  <sheetData>
    <row r="1" spans="1:9" ht="23.25" x14ac:dyDescent="0.35">
      <c r="A1" s="4" t="s">
        <v>20</v>
      </c>
      <c r="B1" s="4"/>
    </row>
    <row r="2" spans="1:9" s="5" customFormat="1" x14ac:dyDescent="0.25"/>
    <row r="3" spans="1:9" s="5" customFormat="1" x14ac:dyDescent="0.25">
      <c r="A3" s="6"/>
      <c r="B3" s="19" t="s">
        <v>21</v>
      </c>
      <c r="C3" s="19"/>
      <c r="D3" s="19"/>
      <c r="E3" s="19"/>
      <c r="F3" s="19" t="s">
        <v>22</v>
      </c>
      <c r="G3" s="19"/>
      <c r="H3" s="19" t="s">
        <v>21</v>
      </c>
      <c r="I3" s="19"/>
    </row>
    <row r="4" spans="1:9" s="5" customFormat="1" x14ac:dyDescent="0.25">
      <c r="A4" s="6"/>
      <c r="B4" s="7">
        <v>0</v>
      </c>
      <c r="C4" s="7">
        <v>1</v>
      </c>
      <c r="D4" s="7">
        <v>2</v>
      </c>
      <c r="E4" s="7">
        <v>3</v>
      </c>
      <c r="F4" s="7">
        <v>4</v>
      </c>
      <c r="G4" s="7">
        <v>6</v>
      </c>
      <c r="H4" s="7">
        <v>8</v>
      </c>
      <c r="I4" s="7">
        <v>12</v>
      </c>
    </row>
    <row r="5" spans="1:9" s="5" customFormat="1" x14ac:dyDescent="0.25">
      <c r="A5" s="10" t="s">
        <v>1</v>
      </c>
      <c r="B5" s="7">
        <v>5</v>
      </c>
      <c r="C5" s="7">
        <v>6</v>
      </c>
      <c r="D5" s="7">
        <v>4</v>
      </c>
      <c r="E5" s="7">
        <v>4</v>
      </c>
      <c r="F5" s="7">
        <v>3</v>
      </c>
      <c r="G5" s="7">
        <v>6</v>
      </c>
      <c r="H5" s="7">
        <v>3</v>
      </c>
      <c r="I5" s="7">
        <v>2</v>
      </c>
    </row>
    <row r="6" spans="1:9" s="5" customFormat="1" x14ac:dyDescent="0.25">
      <c r="A6" s="10" t="s">
        <v>30</v>
      </c>
      <c r="B6" s="7">
        <v>5</v>
      </c>
      <c r="C6" s="7">
        <v>8</v>
      </c>
      <c r="D6" s="7">
        <v>4</v>
      </c>
      <c r="E6" s="7">
        <v>3</v>
      </c>
      <c r="F6" s="7">
        <v>7</v>
      </c>
      <c r="G6" s="7">
        <v>6</v>
      </c>
      <c r="H6" s="7">
        <v>4</v>
      </c>
      <c r="I6" s="7">
        <v>4</v>
      </c>
    </row>
    <row r="7" spans="1:9" s="5" customFormat="1" x14ac:dyDescent="0.25">
      <c r="A7" s="10" t="s">
        <v>31</v>
      </c>
      <c r="B7" s="7">
        <v>7</v>
      </c>
      <c r="C7" s="7">
        <v>8</v>
      </c>
      <c r="D7" s="7">
        <v>3</v>
      </c>
      <c r="E7" s="7">
        <v>4</v>
      </c>
      <c r="F7" s="7">
        <v>7</v>
      </c>
      <c r="G7" s="7">
        <v>2</v>
      </c>
      <c r="H7" s="7">
        <v>3</v>
      </c>
      <c r="I7" s="7">
        <v>4</v>
      </c>
    </row>
    <row r="8" spans="1:9" s="5" customFormat="1" x14ac:dyDescent="0.25"/>
    <row r="9" spans="1:9" s="5" customFormat="1" x14ac:dyDescent="0.25"/>
  </sheetData>
  <mergeCells count="3">
    <mergeCell ref="B3:E3"/>
    <mergeCell ref="F3:G3"/>
    <mergeCell ref="H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topLeftCell="A46" workbookViewId="0">
      <selection activeCell="H19" sqref="H19"/>
    </sheetView>
  </sheetViews>
  <sheetFormatPr defaultRowHeight="15" x14ac:dyDescent="0.25"/>
  <cols>
    <col min="1" max="1" width="40.85546875" style="7" customWidth="1"/>
    <col min="2" max="3" width="9.140625" style="7"/>
    <col min="4" max="4" width="13.5703125" style="7" customWidth="1"/>
    <col min="5" max="6" width="9.140625" style="7"/>
    <col min="7" max="7" width="19.28515625" style="7" customWidth="1"/>
    <col min="8" max="16384" width="9.140625" style="7"/>
  </cols>
  <sheetData>
    <row r="2" spans="1:7" ht="23.25" x14ac:dyDescent="0.35">
      <c r="A2" s="9" t="s">
        <v>18</v>
      </c>
    </row>
    <row r="4" spans="1:7" x14ac:dyDescent="0.25">
      <c r="A4" s="6"/>
      <c r="B4" s="19" t="s">
        <v>21</v>
      </c>
      <c r="C4" s="19"/>
      <c r="D4" s="19"/>
      <c r="E4" s="19" t="s">
        <v>22</v>
      </c>
      <c r="F4" s="19"/>
      <c r="G4" s="19"/>
    </row>
    <row r="5" spans="1:7" x14ac:dyDescent="0.25">
      <c r="A5" s="6"/>
      <c r="B5" s="7">
        <v>1</v>
      </c>
      <c r="C5" s="7">
        <v>2</v>
      </c>
      <c r="D5" s="7">
        <v>3</v>
      </c>
      <c r="E5" s="7">
        <v>4</v>
      </c>
      <c r="F5" s="7">
        <v>6</v>
      </c>
      <c r="G5" s="8">
        <v>8</v>
      </c>
    </row>
    <row r="6" spans="1:7" x14ac:dyDescent="0.25">
      <c r="A6" s="10" t="s">
        <v>1</v>
      </c>
      <c r="B6" s="7">
        <v>46</v>
      </c>
      <c r="C6" s="7">
        <v>64</v>
      </c>
      <c r="D6" s="7">
        <v>47</v>
      </c>
      <c r="E6" s="7">
        <v>65</v>
      </c>
      <c r="F6" s="7">
        <v>47</v>
      </c>
      <c r="G6" s="8">
        <v>41</v>
      </c>
    </row>
    <row r="7" spans="1:7" x14ac:dyDescent="0.25">
      <c r="A7" s="10" t="s">
        <v>30</v>
      </c>
      <c r="B7" s="7">
        <v>55</v>
      </c>
      <c r="C7" s="7">
        <v>72</v>
      </c>
      <c r="D7" s="7">
        <v>40</v>
      </c>
      <c r="E7" s="7">
        <v>51</v>
      </c>
      <c r="F7" s="8">
        <v>63</v>
      </c>
      <c r="G7" s="8">
        <v>54</v>
      </c>
    </row>
    <row r="8" spans="1:7" x14ac:dyDescent="0.25">
      <c r="A8" s="10" t="s">
        <v>2</v>
      </c>
      <c r="B8" s="7">
        <v>61</v>
      </c>
      <c r="C8" s="7">
        <v>57</v>
      </c>
      <c r="D8" s="7">
        <v>62</v>
      </c>
      <c r="E8" s="7">
        <v>46</v>
      </c>
      <c r="F8" s="7">
        <v>51</v>
      </c>
      <c r="G8" s="8">
        <v>72</v>
      </c>
    </row>
    <row r="23" spans="1:7" ht="23.25" x14ac:dyDescent="0.35">
      <c r="A23" s="9" t="s">
        <v>19</v>
      </c>
    </row>
    <row r="25" spans="1:7" x14ac:dyDescent="0.25">
      <c r="A25" s="6"/>
      <c r="B25" s="19" t="s">
        <v>21</v>
      </c>
      <c r="C25" s="19"/>
      <c r="D25" s="19"/>
      <c r="E25" s="19" t="s">
        <v>22</v>
      </c>
      <c r="F25" s="19"/>
      <c r="G25" s="19"/>
    </row>
    <row r="26" spans="1:7" x14ac:dyDescent="0.25">
      <c r="A26" s="6"/>
      <c r="B26" s="7">
        <v>1</v>
      </c>
      <c r="C26" s="7">
        <v>2</v>
      </c>
      <c r="D26" s="7">
        <v>3</v>
      </c>
      <c r="E26" s="7">
        <v>4</v>
      </c>
      <c r="F26" s="7">
        <v>6</v>
      </c>
      <c r="G26" s="8">
        <v>8</v>
      </c>
    </row>
    <row r="27" spans="1:7" x14ac:dyDescent="0.25">
      <c r="A27" s="10" t="s">
        <v>32</v>
      </c>
      <c r="B27" s="7">
        <v>46</v>
      </c>
      <c r="C27" s="7">
        <v>25</v>
      </c>
      <c r="D27" s="7">
        <v>36</v>
      </c>
      <c r="E27" s="7">
        <v>28</v>
      </c>
      <c r="F27" s="7">
        <v>26</v>
      </c>
      <c r="G27" s="8">
        <v>37</v>
      </c>
    </row>
    <row r="28" spans="1:7" x14ac:dyDescent="0.25">
      <c r="A28" s="10" t="s">
        <v>30</v>
      </c>
      <c r="B28" s="7">
        <v>39</v>
      </c>
      <c r="C28" s="7">
        <v>27</v>
      </c>
      <c r="D28" s="7">
        <v>41</v>
      </c>
      <c r="E28" s="7">
        <v>33</v>
      </c>
      <c r="F28" s="8">
        <v>27</v>
      </c>
      <c r="G28" s="8">
        <v>37</v>
      </c>
    </row>
    <row r="29" spans="1:7" x14ac:dyDescent="0.25">
      <c r="A29" s="10" t="s">
        <v>2</v>
      </c>
      <c r="B29" s="7">
        <v>36</v>
      </c>
      <c r="C29" s="7">
        <v>37</v>
      </c>
      <c r="D29" s="7">
        <v>17</v>
      </c>
      <c r="E29" s="7">
        <v>30</v>
      </c>
      <c r="F29" s="7">
        <v>26</v>
      </c>
      <c r="G29" s="8">
        <v>15</v>
      </c>
    </row>
    <row r="44" spans="1:7" ht="23.25" x14ac:dyDescent="0.35">
      <c r="A44" s="9" t="s">
        <v>17</v>
      </c>
    </row>
    <row r="46" spans="1:7" x14ac:dyDescent="0.25">
      <c r="A46" s="6"/>
      <c r="B46" s="19" t="s">
        <v>21</v>
      </c>
      <c r="C46" s="19"/>
      <c r="D46" s="19"/>
      <c r="E46" s="19" t="s">
        <v>22</v>
      </c>
      <c r="F46" s="19"/>
      <c r="G46" s="19"/>
    </row>
    <row r="47" spans="1:7" x14ac:dyDescent="0.25">
      <c r="A47" s="6"/>
      <c r="B47" s="7">
        <v>1</v>
      </c>
      <c r="C47" s="7">
        <v>2</v>
      </c>
      <c r="D47" s="7">
        <v>3</v>
      </c>
      <c r="E47" s="7">
        <v>4</v>
      </c>
      <c r="F47" s="7">
        <v>6</v>
      </c>
      <c r="G47" s="8">
        <v>8</v>
      </c>
    </row>
    <row r="48" spans="1:7" x14ac:dyDescent="0.25">
      <c r="A48" s="10" t="s">
        <v>32</v>
      </c>
      <c r="B48" s="7">
        <v>8</v>
      </c>
      <c r="C48" s="7">
        <v>11</v>
      </c>
      <c r="D48" s="7">
        <v>17</v>
      </c>
      <c r="E48" s="7">
        <v>12</v>
      </c>
      <c r="F48" s="7">
        <v>17</v>
      </c>
      <c r="G48" s="8">
        <v>22</v>
      </c>
    </row>
    <row r="49" spans="1:7" x14ac:dyDescent="0.25">
      <c r="A49" s="10" t="s">
        <v>30</v>
      </c>
      <c r="B49" s="7">
        <v>6</v>
      </c>
      <c r="C49" s="7">
        <v>4</v>
      </c>
      <c r="D49" s="7">
        <v>19</v>
      </c>
      <c r="E49" s="7">
        <v>16</v>
      </c>
      <c r="F49" s="8">
        <v>10</v>
      </c>
      <c r="G49" s="8">
        <v>9</v>
      </c>
    </row>
    <row r="50" spans="1:7" x14ac:dyDescent="0.25">
      <c r="A50" s="10" t="s">
        <v>31</v>
      </c>
      <c r="B50" s="7">
        <v>3</v>
      </c>
      <c r="C50" s="7">
        <v>6</v>
      </c>
      <c r="D50" s="7">
        <v>21</v>
      </c>
      <c r="E50" s="7">
        <v>24</v>
      </c>
      <c r="F50" s="7">
        <v>23</v>
      </c>
      <c r="G50" s="8">
        <v>13</v>
      </c>
    </row>
  </sheetData>
  <mergeCells count="6">
    <mergeCell ref="B46:D46"/>
    <mergeCell ref="B4:D4"/>
    <mergeCell ref="E4:G4"/>
    <mergeCell ref="B25:D25"/>
    <mergeCell ref="E25:G25"/>
    <mergeCell ref="E46:G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uji keamanan vaksin</vt:lpstr>
      <vt:lpstr>uji tantang</vt:lpstr>
      <vt:lpstr>RPS</vt:lpstr>
      <vt:lpstr>titer</vt:lpstr>
      <vt:lpstr>diferensial leukosit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2018-01-02T04:22:11Z</dcterms:modified>
</cp:coreProperties>
</file>